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840" tabRatio="789" firstSheet="10" activeTab="12"/>
  </bookViews>
  <sheets>
    <sheet name="特殊教育幼儿园" sheetId="1" r:id="rId1"/>
    <sheet name="特殊教育美术男" sheetId="2" r:id="rId2"/>
    <sheet name="特殊教育美术女" sheetId="3" r:id="rId3"/>
    <sheet name="小学道德法治" sheetId="4" r:id="rId4"/>
    <sheet name="小学道德法治 应届岗" sheetId="5" r:id="rId5"/>
    <sheet name="小学音乐" sheetId="6" r:id="rId6"/>
    <sheet name="小学音乐 应届岗" sheetId="7" r:id="rId7"/>
    <sheet name="小学美术" sheetId="8" r:id="rId8"/>
    <sheet name="小学美术 (应届岗)" sheetId="9" r:id="rId9"/>
    <sheet name="小学体育" sheetId="10" r:id="rId10"/>
    <sheet name="小学体育 应届岗" sheetId="11" r:id="rId11"/>
    <sheet name="小学信息技术" sheetId="12" r:id="rId12"/>
    <sheet name="小学信息技术 应届岗" sheetId="13" r:id="rId13"/>
  </sheets>
  <definedNames>
    <definedName name="_xlnm._FilterDatabase" localSheetId="0" hidden="1">'特殊教育幼儿园'!$A$5:$K$5</definedName>
    <definedName name="_xlnm._FilterDatabase" localSheetId="3" hidden="1">'小学道德法治'!$A$5:$K$5</definedName>
    <definedName name="_xlnm._FilterDatabase" localSheetId="4" hidden="1">'小学道德法治 应届岗'!$A$5:$K$5</definedName>
    <definedName name="_xlnm._FilterDatabase" localSheetId="7" hidden="1">'小学美术'!$A$5:$K$5</definedName>
    <definedName name="_xlnm._FilterDatabase" localSheetId="8" hidden="1">'小学美术 (应届岗)'!$A$5:$K$5</definedName>
    <definedName name="_xlnm._FilterDatabase" localSheetId="9" hidden="1">'小学体育'!$A$5:$K$5</definedName>
    <definedName name="_xlnm._FilterDatabase" localSheetId="10" hidden="1">'小学体育 应届岗'!$A$5:$K$5</definedName>
    <definedName name="_xlnm._FilterDatabase" localSheetId="11" hidden="1">'小学信息技术'!$A$5:$K$5</definedName>
    <definedName name="_xlnm._FilterDatabase" localSheetId="5" hidden="1">'小学音乐'!$A$5:$L$5</definedName>
    <definedName name="_xlnm._FilterDatabase" localSheetId="6" hidden="1">'小学音乐 应届岗'!$A$5:$L$5</definedName>
  </definedNames>
  <calcPr fullCalcOnLoad="1"/>
</workbook>
</file>

<file path=xl/sharedStrings.xml><?xml version="1.0" encoding="utf-8"?>
<sst xmlns="http://schemas.openxmlformats.org/spreadsheetml/2006/main" count="336" uniqueCount="170">
  <si>
    <t>匡芝兰</t>
  </si>
  <si>
    <t>肖艳</t>
  </si>
  <si>
    <t>许景燕</t>
  </si>
  <si>
    <t xml:space="preserve">  </t>
  </si>
  <si>
    <t>康艺</t>
  </si>
  <si>
    <t>尹雯榕</t>
  </si>
  <si>
    <t>刘雨榕</t>
  </si>
  <si>
    <t>李玲</t>
  </si>
  <si>
    <t>曹艺</t>
  </si>
  <si>
    <t>钟清娣</t>
  </si>
  <si>
    <t>曹乐</t>
  </si>
  <si>
    <t>林依辰</t>
  </si>
  <si>
    <t>张逸璐</t>
  </si>
  <si>
    <t>彭静钰</t>
  </si>
  <si>
    <t>吴婷婷</t>
  </si>
  <si>
    <t>李映萍</t>
  </si>
  <si>
    <t>王春艺</t>
  </si>
  <si>
    <t>张淑琪</t>
  </si>
  <si>
    <t>陈晶</t>
  </si>
  <si>
    <t>彭茜</t>
  </si>
  <si>
    <t>彭丽</t>
  </si>
  <si>
    <t>尹桂花</t>
  </si>
  <si>
    <t>翁翊</t>
  </si>
  <si>
    <t>刘粟</t>
  </si>
  <si>
    <t>肖燕花</t>
  </si>
  <si>
    <t>肖咪</t>
  </si>
  <si>
    <t>刘思静</t>
  </si>
  <si>
    <t>刘悦</t>
  </si>
  <si>
    <t>万婕</t>
  </si>
  <si>
    <t>罗羚</t>
  </si>
  <si>
    <t>曾丽</t>
  </si>
  <si>
    <t>刘美彦</t>
  </si>
  <si>
    <t>李娇</t>
  </si>
  <si>
    <t>周楚云</t>
  </si>
  <si>
    <t>倪祯</t>
  </si>
  <si>
    <t>李娜</t>
  </si>
  <si>
    <t>项钰婷</t>
  </si>
  <si>
    <t>吴伊伦</t>
  </si>
  <si>
    <t>廖丽鹃</t>
  </si>
  <si>
    <t>康烨</t>
  </si>
  <si>
    <t>温玄雅</t>
  </si>
  <si>
    <t>游文秀</t>
  </si>
  <si>
    <t>肖桂梅</t>
  </si>
  <si>
    <t>曹卫</t>
  </si>
  <si>
    <t>陈丽娇</t>
  </si>
  <si>
    <t>魏辉</t>
  </si>
  <si>
    <t>周祎</t>
  </si>
  <si>
    <t>张超</t>
  </si>
  <si>
    <t>陈玉珍</t>
  </si>
  <si>
    <t>邓丛</t>
  </si>
  <si>
    <t>周诗风</t>
  </si>
  <si>
    <t>钟美琪</t>
  </si>
  <si>
    <t>费洋</t>
  </si>
  <si>
    <t>郭奇</t>
  </si>
  <si>
    <t>谢春平</t>
  </si>
  <si>
    <t>肖礼庞</t>
  </si>
  <si>
    <t>李雅琳</t>
  </si>
  <si>
    <t>李帆</t>
  </si>
  <si>
    <t>彭晶</t>
  </si>
  <si>
    <t>康蓉</t>
  </si>
  <si>
    <t>林运强</t>
  </si>
  <si>
    <t>郭晨</t>
  </si>
  <si>
    <t>邹思珺</t>
  </si>
  <si>
    <t>赖艳芳</t>
  </si>
  <si>
    <t>魏艳艳</t>
  </si>
  <si>
    <t>李晔</t>
  </si>
  <si>
    <t>冯星星</t>
  </si>
  <si>
    <t>刘圆圆</t>
  </si>
  <si>
    <t>郭甜</t>
  </si>
  <si>
    <t>1</t>
  </si>
  <si>
    <t>罗义泰</t>
  </si>
  <si>
    <t>2</t>
  </si>
  <si>
    <t>（招录4人）</t>
  </si>
  <si>
    <r>
      <t>学科：</t>
    </r>
    <r>
      <rPr>
        <b/>
        <sz val="14"/>
        <rFont val="宋体"/>
        <family val="0"/>
      </rPr>
      <t>小学道德法治</t>
    </r>
  </si>
  <si>
    <t>2020年泰和县全省统一招聘教师考试总成绩汇总表</t>
  </si>
  <si>
    <t>序号</t>
  </si>
  <si>
    <t>考试总
成绩</t>
  </si>
  <si>
    <t>总分
排名</t>
  </si>
  <si>
    <t>备注</t>
  </si>
  <si>
    <t>综合知识成绩</t>
  </si>
  <si>
    <t>学科专业成绩</t>
  </si>
  <si>
    <t>笔试折算分</t>
  </si>
  <si>
    <t>面试折算分</t>
  </si>
  <si>
    <r>
      <t>学科：</t>
    </r>
    <r>
      <rPr>
        <b/>
        <sz val="14"/>
        <rFont val="宋体"/>
        <family val="0"/>
      </rPr>
      <t>小学道德法治（应届岗）</t>
    </r>
  </si>
  <si>
    <t>学科专业
成绩</t>
  </si>
  <si>
    <t>面试折算分</t>
  </si>
  <si>
    <r>
      <t>面试成绩
（占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）</t>
    </r>
  </si>
  <si>
    <r>
      <t>笔试折算成绩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（两科总成绩÷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50%</t>
    </r>
  </si>
  <si>
    <t>（招录5人）</t>
  </si>
  <si>
    <r>
      <t>学科：</t>
    </r>
    <r>
      <rPr>
        <b/>
        <sz val="14"/>
        <rFont val="宋体"/>
        <family val="0"/>
      </rPr>
      <t>小学音乐</t>
    </r>
  </si>
  <si>
    <t>序号</t>
  </si>
  <si>
    <t>考试总
成绩</t>
  </si>
  <si>
    <t>总分
排名</t>
  </si>
  <si>
    <t>备注</t>
  </si>
  <si>
    <t>笔试折算分</t>
  </si>
  <si>
    <r>
      <t>学科：</t>
    </r>
    <r>
      <rPr>
        <b/>
        <sz val="14"/>
        <rFont val="宋体"/>
        <family val="0"/>
      </rPr>
      <t>小学音乐（应届岗）</t>
    </r>
  </si>
  <si>
    <t>（招录2人）</t>
  </si>
  <si>
    <t>综合知识
成绩</t>
  </si>
  <si>
    <t>（招录6人）</t>
  </si>
  <si>
    <r>
      <t>学科：</t>
    </r>
    <r>
      <rPr>
        <b/>
        <sz val="14"/>
        <rFont val="宋体"/>
        <family val="0"/>
      </rPr>
      <t>小学体育</t>
    </r>
  </si>
  <si>
    <t>2020年泰和县全省统一招聘教师考试总成绩汇总表</t>
  </si>
  <si>
    <t>序号</t>
  </si>
  <si>
    <t>考试总
成绩</t>
  </si>
  <si>
    <t>总分
排名</t>
  </si>
  <si>
    <t>备注</t>
  </si>
  <si>
    <t>综合知识成绩</t>
  </si>
  <si>
    <t>学科专业
成绩</t>
  </si>
  <si>
    <t>笔试折算分</t>
  </si>
  <si>
    <t>面试折算分</t>
  </si>
  <si>
    <r>
      <t>学科：</t>
    </r>
    <r>
      <rPr>
        <b/>
        <sz val="14"/>
        <rFont val="宋体"/>
        <family val="0"/>
      </rPr>
      <t>小学体育（应届岗）</t>
    </r>
  </si>
  <si>
    <r>
      <t>学科：</t>
    </r>
    <r>
      <rPr>
        <b/>
        <sz val="14"/>
        <rFont val="宋体"/>
        <family val="0"/>
      </rPr>
      <t>小学信息技术</t>
    </r>
  </si>
  <si>
    <t>2020年泰和县全省统一招聘教师考试总成绩汇总表</t>
  </si>
  <si>
    <t>序号</t>
  </si>
  <si>
    <r>
      <t>笔试折算成绩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（两科总成绩÷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50%</t>
    </r>
  </si>
  <si>
    <r>
      <t>面试成绩
（占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）</t>
    </r>
  </si>
  <si>
    <t>考试总
成绩</t>
  </si>
  <si>
    <t>总分
排名</t>
  </si>
  <si>
    <t>备注</t>
  </si>
  <si>
    <t>综合知识成绩</t>
  </si>
  <si>
    <t>学科专业
成绩</t>
  </si>
  <si>
    <t>笔试折算分</t>
  </si>
  <si>
    <t>面试折算分</t>
  </si>
  <si>
    <r>
      <t>学科：</t>
    </r>
    <r>
      <rPr>
        <b/>
        <sz val="14"/>
        <rFont val="宋体"/>
        <family val="0"/>
      </rPr>
      <t>小学信息技术（应届岗）</t>
    </r>
  </si>
  <si>
    <t>林罗怡</t>
  </si>
  <si>
    <t>刘思平</t>
  </si>
  <si>
    <t>序号</t>
  </si>
  <si>
    <r>
      <t>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</si>
  <si>
    <r>
      <t>面试成绩（占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>）</t>
    </r>
  </si>
  <si>
    <t>考试总
成绩</t>
  </si>
  <si>
    <t>总分
排名</t>
  </si>
  <si>
    <t>备注</t>
  </si>
  <si>
    <t>综合知识成绩</t>
  </si>
  <si>
    <t>学科专业成绩</t>
  </si>
  <si>
    <t>总成绩</t>
  </si>
  <si>
    <t>笔试折算分</t>
  </si>
  <si>
    <t>面试成绩</t>
  </si>
  <si>
    <t>面试折算分</t>
  </si>
  <si>
    <t>（招录1人）</t>
  </si>
  <si>
    <t>2020年泰和县全省统一招聘教师考试总成绩汇总表</t>
  </si>
  <si>
    <r>
      <t>学科：</t>
    </r>
    <r>
      <rPr>
        <b/>
        <sz val="14"/>
        <rFont val="宋体"/>
        <family val="0"/>
      </rPr>
      <t>特殊教育幼儿园岗</t>
    </r>
  </si>
  <si>
    <t>阴鸣</t>
  </si>
  <si>
    <r>
      <t>学科：</t>
    </r>
    <r>
      <rPr>
        <b/>
        <sz val="14"/>
        <rFont val="宋体"/>
        <family val="0"/>
      </rPr>
      <t>特殊教育美术（男）</t>
    </r>
  </si>
  <si>
    <r>
      <t>学科：</t>
    </r>
    <r>
      <rPr>
        <b/>
        <sz val="14"/>
        <rFont val="宋体"/>
        <family val="0"/>
      </rPr>
      <t>特殊教育美术（女）</t>
    </r>
  </si>
  <si>
    <t>康敏莹</t>
  </si>
  <si>
    <t>周佩敏</t>
  </si>
  <si>
    <t>管梦怡</t>
  </si>
  <si>
    <t>朱慧</t>
  </si>
  <si>
    <t>周巧红</t>
  </si>
  <si>
    <t>王雅琪</t>
  </si>
  <si>
    <t>张艳青</t>
  </si>
  <si>
    <t>江美娟</t>
  </si>
  <si>
    <t>邬巧生</t>
  </si>
  <si>
    <t>郭素萍</t>
  </si>
  <si>
    <t>常婷</t>
  </si>
  <si>
    <t>刘卫霞</t>
  </si>
  <si>
    <t>肖春兰</t>
  </si>
  <si>
    <t>曾润媛</t>
  </si>
  <si>
    <t>学科：小学美术</t>
  </si>
  <si>
    <r>
      <t>学科：</t>
    </r>
    <r>
      <rPr>
        <b/>
        <sz val="14"/>
        <rFont val="宋体"/>
        <family val="0"/>
      </rPr>
      <t>小学美术 (应届岗)</t>
    </r>
  </si>
  <si>
    <t>莫净雨</t>
  </si>
  <si>
    <t>曾柳艺</t>
  </si>
  <si>
    <r>
      <t>笔试折算成绩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（两科总成绩÷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40%</t>
    </r>
  </si>
  <si>
    <r>
      <t>面试成绩
（占6</t>
    </r>
    <r>
      <rPr>
        <sz val="10"/>
        <rFont val="Times New Roman"/>
        <family val="1"/>
      </rPr>
      <t>0%</t>
    </r>
    <r>
      <rPr>
        <sz val="10"/>
        <rFont val="宋体"/>
        <family val="0"/>
      </rPr>
      <t>）</t>
    </r>
  </si>
  <si>
    <r>
      <t>笔试折算成绩</t>
    </r>
    <r>
      <rPr>
        <sz val="10"/>
        <rFont val="Times New Roman"/>
        <family val="1"/>
      </rPr>
      <t xml:space="preserve">=
</t>
    </r>
    <r>
      <rPr>
        <sz val="10"/>
        <rFont val="宋体"/>
        <family val="0"/>
      </rPr>
      <t>（两科总成绩÷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40%</t>
    </r>
  </si>
  <si>
    <r>
      <t>面试成绩（占6</t>
    </r>
    <r>
      <rPr>
        <sz val="10"/>
        <rFont val="Times New Roman"/>
        <family val="1"/>
      </rPr>
      <t>0%</t>
    </r>
    <r>
      <rPr>
        <sz val="10"/>
        <rFont val="宋体"/>
        <family val="0"/>
      </rPr>
      <t>）</t>
    </r>
  </si>
  <si>
    <r>
      <t>面试成绩（占6</t>
    </r>
    <r>
      <rPr>
        <sz val="10"/>
        <rFont val="Times New Roman"/>
        <family val="1"/>
      </rPr>
      <t>0%</t>
    </r>
    <r>
      <rPr>
        <sz val="10"/>
        <rFont val="宋体"/>
        <family val="0"/>
      </rPr>
      <t>）</t>
    </r>
  </si>
  <si>
    <r>
      <t>笔试折算成绩</t>
    </r>
    <r>
      <rPr>
        <sz val="10"/>
        <rFont val="宋体"/>
        <family val="0"/>
      </rPr>
      <t>×</t>
    </r>
    <r>
      <rPr>
        <sz val="10"/>
        <rFont val="Times New Roman"/>
        <family val="1"/>
      </rPr>
      <t>40%</t>
    </r>
  </si>
  <si>
    <t>综合知识
成绩</t>
  </si>
  <si>
    <t>入闱体检</t>
  </si>
  <si>
    <t>入闱体检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</si>
</sst>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9"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9"/>
      <name val="Calibri"/>
      <family val="2"/>
    </font>
    <font>
      <sz val="10"/>
      <name val="Times New Roman"/>
      <family val="1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shrinkToFit="1"/>
    </xf>
    <xf numFmtId="0" fontId="24" fillId="0" borderId="11" xfId="0" applyNumberFormat="1" applyFont="1" applyBorder="1" applyAlignment="1">
      <alignment horizontal="center" vertical="center" shrinkToFit="1"/>
    </xf>
    <xf numFmtId="0" fontId="1" fillId="0" borderId="11" xfId="0" applyNumberFormat="1" applyFont="1" applyBorder="1" applyAlignment="1">
      <alignment horizontal="center" vertical="center" shrinkToFit="1"/>
    </xf>
    <xf numFmtId="0" fontId="0" fillId="0" borderId="0" xfId="0" applyNumberFormat="1" applyFont="1" applyFill="1" applyAlignment="1">
      <alignment vertical="center"/>
    </xf>
    <xf numFmtId="0" fontId="25" fillId="0" borderId="11" xfId="0" applyFont="1" applyFill="1" applyBorder="1" applyAlignment="1">
      <alignment horizontal="center" vertical="center" shrinkToFit="1"/>
    </xf>
    <xf numFmtId="49" fontId="25" fillId="0" borderId="11" xfId="0" applyNumberFormat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1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Alignment="1">
      <alignment vertical="center"/>
    </xf>
    <xf numFmtId="0" fontId="25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26" fillId="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177" fontId="26" fillId="0" borderId="11" xfId="0" applyNumberFormat="1" applyFont="1" applyBorder="1" applyAlignment="1">
      <alignment horizontal="center" vertical="center" shrinkToFit="1"/>
    </xf>
    <xf numFmtId="177" fontId="1" fillId="0" borderId="11" xfId="0" applyNumberFormat="1" applyFont="1" applyBorder="1" applyAlignment="1">
      <alignment horizontal="center" vertical="center" shrinkToFit="1"/>
    </xf>
    <xf numFmtId="177" fontId="0" fillId="0" borderId="0" xfId="0" applyNumberFormat="1" applyAlignment="1">
      <alignment vertical="center"/>
    </xf>
    <xf numFmtId="177" fontId="25" fillId="0" borderId="11" xfId="0" applyNumberFormat="1" applyFont="1" applyFill="1" applyBorder="1" applyAlignment="1">
      <alignment horizontal="center" vertical="center" shrinkToFit="1"/>
    </xf>
    <xf numFmtId="177" fontId="0" fillId="0" borderId="0" xfId="0" applyNumberFormat="1" applyAlignment="1">
      <alignment vertical="center" shrinkToFit="1"/>
    </xf>
    <xf numFmtId="177" fontId="25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25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/>
    </xf>
    <xf numFmtId="49" fontId="25" fillId="0" borderId="11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5.375" style="0" customWidth="1"/>
    <col min="2" max="2" width="9.375" style="0" customWidth="1"/>
    <col min="3" max="3" width="6.375" style="0" hidden="1" customWidth="1"/>
    <col min="4" max="4" width="13.125" style="0" hidden="1" customWidth="1"/>
    <col min="5" max="8" width="10.00390625" style="0" customWidth="1"/>
    <col min="9" max="11" width="9.50390625" style="0" customWidth="1"/>
  </cols>
  <sheetData>
    <row r="1" spans="1:11" s="2" customFormat="1" ht="27" customHeight="1">
      <c r="A1" s="32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s="2" customFormat="1" ht="26.25">
      <c r="B2" s="33" t="s">
        <v>137</v>
      </c>
      <c r="C2" s="33"/>
      <c r="D2" s="33"/>
      <c r="E2" s="33"/>
      <c r="F2" s="33"/>
      <c r="G2" s="33"/>
      <c r="H2" s="33"/>
      <c r="I2" s="33"/>
      <c r="J2" s="33"/>
      <c r="K2" s="3"/>
    </row>
    <row r="3" spans="2:11" s="2" customFormat="1" ht="18.75">
      <c r="B3" s="4" t="s">
        <v>139</v>
      </c>
      <c r="C3" s="3"/>
      <c r="D3" s="3"/>
      <c r="E3" s="3"/>
      <c r="F3" s="3"/>
      <c r="G3" s="3"/>
      <c r="H3" s="3"/>
      <c r="I3" s="3"/>
      <c r="J3" s="3"/>
      <c r="K3" s="3"/>
    </row>
    <row r="4" spans="1:11" s="2" customFormat="1" ht="33" customHeight="1">
      <c r="A4" s="34" t="s">
        <v>125</v>
      </c>
      <c r="B4" s="36" t="s">
        <v>126</v>
      </c>
      <c r="C4" s="38" t="s">
        <v>166</v>
      </c>
      <c r="D4" s="39"/>
      <c r="E4" s="39"/>
      <c r="F4" s="40"/>
      <c r="G4" s="36" t="s">
        <v>165</v>
      </c>
      <c r="H4" s="36"/>
      <c r="I4" s="36" t="s">
        <v>128</v>
      </c>
      <c r="J4" s="37" t="s">
        <v>129</v>
      </c>
      <c r="K4" s="42" t="s">
        <v>130</v>
      </c>
    </row>
    <row r="5" spans="1:11" s="2" customFormat="1" ht="27.75" customHeight="1">
      <c r="A5" s="35"/>
      <c r="B5" s="37"/>
      <c r="C5" s="5" t="s">
        <v>131</v>
      </c>
      <c r="D5" s="5" t="s">
        <v>132</v>
      </c>
      <c r="E5" s="5" t="s">
        <v>133</v>
      </c>
      <c r="F5" s="6" t="s">
        <v>134</v>
      </c>
      <c r="G5" s="5" t="s">
        <v>135</v>
      </c>
      <c r="H5" s="6" t="s">
        <v>136</v>
      </c>
      <c r="I5" s="37"/>
      <c r="J5" s="41"/>
      <c r="K5" s="43"/>
    </row>
    <row r="6" spans="1:11" s="17" customFormat="1" ht="35.25" customHeight="1">
      <c r="A6" s="16">
        <v>1</v>
      </c>
      <c r="B6" s="16" t="s">
        <v>123</v>
      </c>
      <c r="C6" s="16">
        <v>78.5</v>
      </c>
      <c r="D6" s="16">
        <v>68</v>
      </c>
      <c r="E6" s="16">
        <v>56.5</v>
      </c>
      <c r="F6" s="14">
        <f>E6*0.4</f>
        <v>22.6</v>
      </c>
      <c r="G6" s="14">
        <v>82.4</v>
      </c>
      <c r="H6" s="14">
        <f>G6*0.6</f>
        <v>49.440000000000005</v>
      </c>
      <c r="I6" s="24">
        <f>F6+H6</f>
        <v>72.04</v>
      </c>
      <c r="J6" s="14">
        <v>1</v>
      </c>
      <c r="K6" s="14" t="s">
        <v>168</v>
      </c>
    </row>
    <row r="7" spans="1:11" s="17" customFormat="1" ht="35.25" customHeight="1">
      <c r="A7" s="16">
        <v>2</v>
      </c>
      <c r="B7" s="16" t="s">
        <v>124</v>
      </c>
      <c r="C7" s="16"/>
      <c r="D7" s="16"/>
      <c r="E7" s="16">
        <v>52</v>
      </c>
      <c r="F7" s="14">
        <f>E7*0.4</f>
        <v>20.8</v>
      </c>
      <c r="G7" s="14">
        <v>80.4</v>
      </c>
      <c r="H7" s="14">
        <f>G7*0.6</f>
        <v>48.24</v>
      </c>
      <c r="I7" s="24">
        <f>F7+H7</f>
        <v>69.04</v>
      </c>
      <c r="J7" s="14"/>
      <c r="K7" s="14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5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K17"/>
  <sheetViews>
    <sheetView zoomScale="85" zoomScaleNormal="85" zoomScalePageLayoutView="0" workbookViewId="0" topLeftCell="A3">
      <selection activeCell="B6" sqref="B6:B11"/>
    </sheetView>
  </sheetViews>
  <sheetFormatPr defaultColWidth="9.00390625" defaultRowHeight="13.5"/>
  <cols>
    <col min="1" max="1" width="5.375" style="0" customWidth="1"/>
    <col min="3" max="3" width="7.25390625" style="0" customWidth="1"/>
    <col min="4" max="6" width="8.875" style="0" customWidth="1"/>
    <col min="7" max="8" width="8.00390625" style="0" customWidth="1"/>
    <col min="9" max="9" width="7.125" style="30" customWidth="1"/>
    <col min="10" max="10" width="8.125" style="0" customWidth="1"/>
    <col min="11" max="11" width="7.375" style="0" customWidth="1"/>
    <col min="12" max="12" width="12.375" style="0" customWidth="1"/>
  </cols>
  <sheetData>
    <row r="1" spans="1:11" s="2" customFormat="1" ht="27" customHeight="1">
      <c r="A1" s="32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s="2" customFormat="1" ht="26.25">
      <c r="B2" s="33" t="s">
        <v>98</v>
      </c>
      <c r="C2" s="33"/>
      <c r="D2" s="33"/>
      <c r="E2" s="33"/>
      <c r="F2" s="33"/>
      <c r="G2" s="33"/>
      <c r="H2" s="33"/>
      <c r="I2" s="33"/>
      <c r="J2" s="33"/>
      <c r="K2" s="3"/>
    </row>
    <row r="3" spans="2:11" s="2" customFormat="1" ht="18.75">
      <c r="B3" s="4" t="s">
        <v>99</v>
      </c>
      <c r="C3" s="3"/>
      <c r="D3" s="3"/>
      <c r="E3" s="3"/>
      <c r="F3" s="3"/>
      <c r="G3" s="3"/>
      <c r="H3" s="3"/>
      <c r="I3" s="26"/>
      <c r="J3" s="3"/>
      <c r="K3" s="3"/>
    </row>
    <row r="4" spans="1:11" s="2" customFormat="1" ht="33" customHeight="1">
      <c r="A4" s="34" t="s">
        <v>125</v>
      </c>
      <c r="B4" s="36" t="s">
        <v>126</v>
      </c>
      <c r="C4" s="38" t="s">
        <v>161</v>
      </c>
      <c r="D4" s="39"/>
      <c r="E4" s="39"/>
      <c r="F4" s="40"/>
      <c r="G4" s="36" t="s">
        <v>162</v>
      </c>
      <c r="H4" s="36"/>
      <c r="I4" s="44" t="s">
        <v>128</v>
      </c>
      <c r="J4" s="37" t="s">
        <v>129</v>
      </c>
      <c r="K4" s="42" t="s">
        <v>130</v>
      </c>
    </row>
    <row r="5" spans="1:11" s="2" customFormat="1" ht="27.75" customHeight="1">
      <c r="A5" s="46"/>
      <c r="B5" s="37"/>
      <c r="C5" s="5" t="s">
        <v>131</v>
      </c>
      <c r="D5" s="5" t="s">
        <v>84</v>
      </c>
      <c r="E5" s="5" t="s">
        <v>133</v>
      </c>
      <c r="F5" s="6" t="s">
        <v>134</v>
      </c>
      <c r="G5" s="5" t="s">
        <v>135</v>
      </c>
      <c r="H5" s="6" t="s">
        <v>85</v>
      </c>
      <c r="I5" s="45"/>
      <c r="J5" s="41"/>
      <c r="K5" s="43"/>
    </row>
    <row r="6" spans="1:11" s="12" customFormat="1" ht="27.75" customHeight="1">
      <c r="A6" s="13">
        <v>1</v>
      </c>
      <c r="B6" s="13" t="s">
        <v>41</v>
      </c>
      <c r="C6" s="10">
        <v>89.5</v>
      </c>
      <c r="D6" s="10">
        <v>73.5</v>
      </c>
      <c r="E6" s="13">
        <f>SUM(C6:D6)</f>
        <v>163</v>
      </c>
      <c r="F6" s="13">
        <f>E6/2*0.4</f>
        <v>32.6</v>
      </c>
      <c r="G6" s="13">
        <v>72.09</v>
      </c>
      <c r="H6" s="10">
        <f>G6*0.6</f>
        <v>43.254</v>
      </c>
      <c r="I6" s="27">
        <f>F6+H6</f>
        <v>75.854</v>
      </c>
      <c r="J6" s="10">
        <v>1</v>
      </c>
      <c r="K6" s="14" t="s">
        <v>168</v>
      </c>
    </row>
    <row r="7" spans="1:11" s="12" customFormat="1" ht="27.75" customHeight="1">
      <c r="A7" s="13">
        <v>4</v>
      </c>
      <c r="B7" s="13" t="s">
        <v>44</v>
      </c>
      <c r="C7" s="10">
        <v>81</v>
      </c>
      <c r="D7" s="10">
        <v>57</v>
      </c>
      <c r="E7" s="13">
        <f>SUM(C7:D7)</f>
        <v>138</v>
      </c>
      <c r="F7" s="13">
        <f>E7/2*0.4</f>
        <v>27.6</v>
      </c>
      <c r="G7" s="13">
        <v>67.25</v>
      </c>
      <c r="H7" s="10">
        <f>G7*0.6</f>
        <v>40.35</v>
      </c>
      <c r="I7" s="27">
        <f>F7+H7</f>
        <v>67.95</v>
      </c>
      <c r="J7" s="10">
        <v>2</v>
      </c>
      <c r="K7" s="14" t="s">
        <v>168</v>
      </c>
    </row>
    <row r="8" spans="1:11" s="12" customFormat="1" ht="27.75" customHeight="1">
      <c r="A8" s="13">
        <v>9</v>
      </c>
      <c r="B8" s="13" t="s">
        <v>49</v>
      </c>
      <c r="C8" s="10">
        <v>60</v>
      </c>
      <c r="D8" s="10">
        <v>46.5</v>
      </c>
      <c r="E8" s="13">
        <f>SUM(C8:D8)</f>
        <v>106.5</v>
      </c>
      <c r="F8" s="13">
        <f>E8/2*0.4</f>
        <v>21.3</v>
      </c>
      <c r="G8" s="13">
        <v>74.58</v>
      </c>
      <c r="H8" s="10">
        <f>G8*0.6</f>
        <v>44.748</v>
      </c>
      <c r="I8" s="27">
        <f>F8+H8</f>
        <v>66.048</v>
      </c>
      <c r="J8" s="10">
        <v>3</v>
      </c>
      <c r="K8" s="14" t="s">
        <v>169</v>
      </c>
    </row>
    <row r="9" spans="1:11" s="12" customFormat="1" ht="27.75" customHeight="1">
      <c r="A9" s="13">
        <v>3</v>
      </c>
      <c r="B9" s="13" t="s">
        <v>43</v>
      </c>
      <c r="C9" s="10">
        <v>80</v>
      </c>
      <c r="D9" s="10">
        <v>69.5</v>
      </c>
      <c r="E9" s="13">
        <f>SUM(C9:D9)</f>
        <v>149.5</v>
      </c>
      <c r="F9" s="13">
        <f>E9/2*0.4</f>
        <v>29.900000000000002</v>
      </c>
      <c r="G9" s="13">
        <v>59.33</v>
      </c>
      <c r="H9" s="10">
        <f>G9*0.6</f>
        <v>35.598</v>
      </c>
      <c r="I9" s="27">
        <f>F9+H9</f>
        <v>65.498</v>
      </c>
      <c r="J9" s="10">
        <v>4</v>
      </c>
      <c r="K9" s="14" t="s">
        <v>168</v>
      </c>
    </row>
    <row r="10" spans="1:11" s="12" customFormat="1" ht="27.75" customHeight="1">
      <c r="A10" s="13">
        <v>6</v>
      </c>
      <c r="B10" s="13" t="s">
        <v>46</v>
      </c>
      <c r="C10" s="10">
        <v>69.5</v>
      </c>
      <c r="D10" s="10">
        <v>44.5</v>
      </c>
      <c r="E10" s="13">
        <f>SUM(C10:D10)</f>
        <v>114</v>
      </c>
      <c r="F10" s="13">
        <f>E10/2*0.4</f>
        <v>22.8</v>
      </c>
      <c r="G10" s="13">
        <v>69.11</v>
      </c>
      <c r="H10" s="10">
        <f>G10*0.6</f>
        <v>41.466</v>
      </c>
      <c r="I10" s="27">
        <f>F10+H10</f>
        <v>64.266</v>
      </c>
      <c r="J10" s="10">
        <v>5</v>
      </c>
      <c r="K10" s="48" t="s">
        <v>168</v>
      </c>
    </row>
    <row r="11" spans="1:11" s="12" customFormat="1" ht="27.75" customHeight="1">
      <c r="A11" s="13">
        <v>2</v>
      </c>
      <c r="B11" s="13" t="s">
        <v>42</v>
      </c>
      <c r="C11" s="10">
        <v>88</v>
      </c>
      <c r="D11" s="10">
        <v>72</v>
      </c>
      <c r="E11" s="13">
        <f>SUM(C11:D11)</f>
        <v>160</v>
      </c>
      <c r="F11" s="13">
        <f>E11/2*0.4</f>
        <v>32</v>
      </c>
      <c r="G11" s="13">
        <v>50.49</v>
      </c>
      <c r="H11" s="10">
        <f>G11*0.6</f>
        <v>30.294</v>
      </c>
      <c r="I11" s="27">
        <f>F11+H11</f>
        <v>62.294</v>
      </c>
      <c r="J11" s="10">
        <v>6</v>
      </c>
      <c r="K11" s="14" t="s">
        <v>168</v>
      </c>
    </row>
    <row r="12" spans="1:11" s="12" customFormat="1" ht="27.75" customHeight="1">
      <c r="A12" s="13">
        <v>5</v>
      </c>
      <c r="B12" s="13" t="s">
        <v>45</v>
      </c>
      <c r="C12" s="10">
        <v>79</v>
      </c>
      <c r="D12" s="10">
        <v>55</v>
      </c>
      <c r="E12" s="13">
        <f>SUM(C12:D12)</f>
        <v>134</v>
      </c>
      <c r="F12" s="13">
        <f>E12/2*0.4</f>
        <v>26.8</v>
      </c>
      <c r="G12" s="13">
        <v>47.21</v>
      </c>
      <c r="H12" s="10">
        <f>G12*0.6</f>
        <v>28.326</v>
      </c>
      <c r="I12" s="27">
        <f>F12+H12</f>
        <v>55.126000000000005</v>
      </c>
      <c r="J12" s="10"/>
      <c r="K12" s="11"/>
    </row>
    <row r="13" spans="1:11" s="12" customFormat="1" ht="27.75" customHeight="1">
      <c r="A13" s="13">
        <v>7</v>
      </c>
      <c r="B13" s="13" t="s">
        <v>47</v>
      </c>
      <c r="C13" s="10">
        <v>64.5</v>
      </c>
      <c r="D13" s="10">
        <v>47</v>
      </c>
      <c r="E13" s="13">
        <f>SUM(C13:D13)</f>
        <v>111.5</v>
      </c>
      <c r="F13" s="13">
        <f>E13/2*0.4</f>
        <v>22.3</v>
      </c>
      <c r="G13" s="13">
        <v>54.54</v>
      </c>
      <c r="H13" s="10">
        <f>G13*0.6</f>
        <v>32.724</v>
      </c>
      <c r="I13" s="27">
        <f>F13+H13</f>
        <v>55.024</v>
      </c>
      <c r="J13" s="10"/>
      <c r="K13" s="11"/>
    </row>
    <row r="14" spans="1:11" s="12" customFormat="1" ht="27.75" customHeight="1">
      <c r="A14" s="13">
        <v>8</v>
      </c>
      <c r="B14" s="13" t="s">
        <v>48</v>
      </c>
      <c r="C14" s="10">
        <v>57.5</v>
      </c>
      <c r="D14" s="10">
        <v>51.5</v>
      </c>
      <c r="E14" s="13">
        <f>SUM(C14:D14)</f>
        <v>109</v>
      </c>
      <c r="F14" s="13">
        <f>E14/2*0.4</f>
        <v>21.8</v>
      </c>
      <c r="G14" s="13">
        <v>66.7</v>
      </c>
      <c r="H14" s="10">
        <f>G14*0.6</f>
        <v>40.02</v>
      </c>
      <c r="I14" s="27">
        <f>F14+H14</f>
        <v>61.82000000000001</v>
      </c>
      <c r="J14" s="10"/>
      <c r="K14" s="47"/>
    </row>
    <row r="15" spans="1:11" s="12" customFormat="1" ht="27.75" customHeight="1">
      <c r="A15" s="13">
        <v>10</v>
      </c>
      <c r="B15" s="13" t="s">
        <v>50</v>
      </c>
      <c r="C15" s="10">
        <v>54</v>
      </c>
      <c r="D15" s="10">
        <v>48</v>
      </c>
      <c r="E15" s="13">
        <f>SUM(C15:D15)</f>
        <v>102</v>
      </c>
      <c r="F15" s="13">
        <f>E15/2*0.4</f>
        <v>20.400000000000002</v>
      </c>
      <c r="G15" s="13">
        <v>64.49</v>
      </c>
      <c r="H15" s="10">
        <f>G15*0.6</f>
        <v>38.693999999999996</v>
      </c>
      <c r="I15" s="27">
        <f>F15+H15</f>
        <v>59.093999999999994</v>
      </c>
      <c r="J15" s="10"/>
      <c r="K15" s="11"/>
    </row>
    <row r="16" spans="1:11" s="12" customFormat="1" ht="27.75" customHeight="1">
      <c r="A16" s="13">
        <v>11</v>
      </c>
      <c r="B16" s="13" t="s">
        <v>51</v>
      </c>
      <c r="C16" s="10">
        <v>46.5</v>
      </c>
      <c r="D16" s="10">
        <v>50.5</v>
      </c>
      <c r="E16" s="13">
        <f>SUM(C16:D16)</f>
        <v>97</v>
      </c>
      <c r="F16" s="13">
        <f>E16/2*0.4</f>
        <v>19.400000000000002</v>
      </c>
      <c r="G16" s="13">
        <v>58</v>
      </c>
      <c r="H16" s="10">
        <f>G16*0.6</f>
        <v>34.8</v>
      </c>
      <c r="I16" s="27">
        <f>F16+H16</f>
        <v>54.2</v>
      </c>
      <c r="J16" s="10"/>
      <c r="K16" s="11"/>
    </row>
    <row r="17" spans="1:11" s="12" customFormat="1" ht="27.75" customHeight="1">
      <c r="A17" s="13">
        <v>12</v>
      </c>
      <c r="B17" s="13" t="s">
        <v>52</v>
      </c>
      <c r="C17" s="10">
        <v>55</v>
      </c>
      <c r="D17" s="10">
        <v>37.5</v>
      </c>
      <c r="E17" s="13">
        <f>SUM(C17:D17)</f>
        <v>92.5</v>
      </c>
      <c r="F17" s="13">
        <f>E17/2*0.4</f>
        <v>18.5</v>
      </c>
      <c r="G17" s="13">
        <v>46.88</v>
      </c>
      <c r="H17" s="10">
        <f>G17*0.6</f>
        <v>28.128</v>
      </c>
      <c r="I17" s="27">
        <f>F17+H17</f>
        <v>46.628</v>
      </c>
      <c r="J17" s="10"/>
      <c r="K17" s="11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K8"/>
  <sheetViews>
    <sheetView workbookViewId="0" topLeftCell="A1">
      <selection activeCell="B6" sqref="B6:B7"/>
    </sheetView>
  </sheetViews>
  <sheetFormatPr defaultColWidth="9.00390625" defaultRowHeight="13.5"/>
  <cols>
    <col min="1" max="1" width="6.125" style="0" customWidth="1"/>
    <col min="3" max="8" width="7.875" style="0" customWidth="1"/>
    <col min="9" max="11" width="8.125" style="0" customWidth="1"/>
    <col min="12" max="12" width="12.375" style="0" customWidth="1"/>
  </cols>
  <sheetData>
    <row r="1" spans="1:11" s="2" customFormat="1" ht="27" customHeight="1">
      <c r="A1" s="32" t="s">
        <v>100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s="2" customFormat="1" ht="26.25">
      <c r="B2" s="33" t="s">
        <v>96</v>
      </c>
      <c r="C2" s="33"/>
      <c r="D2" s="33"/>
      <c r="E2" s="33"/>
      <c r="F2" s="33"/>
      <c r="G2" s="33"/>
      <c r="H2" s="33"/>
      <c r="I2" s="33"/>
      <c r="J2" s="33"/>
      <c r="K2" s="3"/>
    </row>
    <row r="3" spans="2:11" s="2" customFormat="1" ht="18.75">
      <c r="B3" s="4" t="s">
        <v>109</v>
      </c>
      <c r="C3" s="3"/>
      <c r="D3" s="3"/>
      <c r="E3" s="3"/>
      <c r="F3" s="3"/>
      <c r="G3" s="3"/>
      <c r="H3" s="3"/>
      <c r="I3" s="3"/>
      <c r="J3" s="3"/>
      <c r="K3" s="3"/>
    </row>
    <row r="4" spans="1:11" s="2" customFormat="1" ht="33" customHeight="1">
      <c r="A4" s="34" t="s">
        <v>101</v>
      </c>
      <c r="B4" s="36" t="s">
        <v>126</v>
      </c>
      <c r="C4" s="38" t="s">
        <v>161</v>
      </c>
      <c r="D4" s="39"/>
      <c r="E4" s="39"/>
      <c r="F4" s="40"/>
      <c r="G4" s="36" t="s">
        <v>162</v>
      </c>
      <c r="H4" s="36"/>
      <c r="I4" s="36" t="s">
        <v>102</v>
      </c>
      <c r="J4" s="37" t="s">
        <v>103</v>
      </c>
      <c r="K4" s="42" t="s">
        <v>104</v>
      </c>
    </row>
    <row r="5" spans="1:11" s="2" customFormat="1" ht="27.75" customHeight="1">
      <c r="A5" s="35"/>
      <c r="B5" s="37"/>
      <c r="C5" s="5" t="s">
        <v>105</v>
      </c>
      <c r="D5" s="5" t="s">
        <v>106</v>
      </c>
      <c r="E5" s="5" t="s">
        <v>133</v>
      </c>
      <c r="F5" s="6" t="s">
        <v>107</v>
      </c>
      <c r="G5" s="5" t="s">
        <v>135</v>
      </c>
      <c r="H5" s="6" t="s">
        <v>108</v>
      </c>
      <c r="I5" s="37"/>
      <c r="J5" s="41"/>
      <c r="K5" s="43"/>
    </row>
    <row r="6" spans="1:11" s="12" customFormat="1" ht="27.75" customHeight="1">
      <c r="A6" s="13">
        <v>1</v>
      </c>
      <c r="B6" s="13" t="s">
        <v>53</v>
      </c>
      <c r="C6" s="10">
        <v>45.5</v>
      </c>
      <c r="D6" s="10">
        <v>50</v>
      </c>
      <c r="E6" s="10">
        <f>SUM(C6:D6)</f>
        <v>95.5</v>
      </c>
      <c r="F6" s="13">
        <f>E6/2*0.4</f>
        <v>19.1</v>
      </c>
      <c r="G6" s="13">
        <v>72.2</v>
      </c>
      <c r="H6" s="10">
        <f>G6*0.6</f>
        <v>43.32</v>
      </c>
      <c r="I6" s="27">
        <f>F6+H6</f>
        <v>62.42</v>
      </c>
      <c r="J6" s="10">
        <v>1</v>
      </c>
      <c r="K6" s="14" t="s">
        <v>168</v>
      </c>
    </row>
    <row r="7" spans="1:11" s="12" customFormat="1" ht="27.75" customHeight="1">
      <c r="A7" s="13">
        <v>2</v>
      </c>
      <c r="B7" s="13" t="s">
        <v>54</v>
      </c>
      <c r="C7" s="10">
        <v>44</v>
      </c>
      <c r="D7" s="10">
        <v>40</v>
      </c>
      <c r="E7" s="10">
        <f>SUM(C7:D7)</f>
        <v>84</v>
      </c>
      <c r="F7" s="13">
        <f>E7/2*0.4</f>
        <v>16.8</v>
      </c>
      <c r="G7" s="13">
        <v>69.26</v>
      </c>
      <c r="H7" s="10">
        <f>G7*0.6</f>
        <v>41.556000000000004</v>
      </c>
      <c r="I7" s="27">
        <f>F7+H7</f>
        <v>58.35600000000001</v>
      </c>
      <c r="J7" s="10">
        <v>2</v>
      </c>
      <c r="K7" s="14" t="s">
        <v>168</v>
      </c>
    </row>
    <row r="8" spans="1:11" s="12" customFormat="1" ht="27.75" customHeight="1">
      <c r="A8" s="13">
        <v>3</v>
      </c>
      <c r="B8" s="13" t="s">
        <v>55</v>
      </c>
      <c r="C8" s="10">
        <v>42</v>
      </c>
      <c r="D8" s="10">
        <v>38.5</v>
      </c>
      <c r="E8" s="10">
        <f>SUM(C8:D8)</f>
        <v>80.5</v>
      </c>
      <c r="F8" s="13">
        <f>E8/2*0.4</f>
        <v>16.1</v>
      </c>
      <c r="G8" s="13">
        <v>58.82</v>
      </c>
      <c r="H8" s="10">
        <f>G8*0.6</f>
        <v>35.292</v>
      </c>
      <c r="I8" s="27">
        <f>F8+H8</f>
        <v>51.392</v>
      </c>
      <c r="J8" s="10"/>
      <c r="K8" s="11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K16"/>
  <sheetViews>
    <sheetView zoomScale="70" zoomScaleNormal="70" zoomScalePageLayoutView="0" workbookViewId="0" topLeftCell="A1">
      <selection activeCell="B6" sqref="B6:B9"/>
    </sheetView>
  </sheetViews>
  <sheetFormatPr defaultColWidth="9.00390625" defaultRowHeight="13.5"/>
  <cols>
    <col min="1" max="1" width="6.50390625" style="1" customWidth="1"/>
    <col min="2" max="2" width="7.25390625" style="1" customWidth="1"/>
    <col min="3" max="8" width="8.375" style="1" customWidth="1"/>
    <col min="9" max="9" width="8.50390625" style="28" customWidth="1"/>
    <col min="10" max="11" width="8.50390625" style="1" customWidth="1"/>
    <col min="12" max="16384" width="9.00390625" style="1" customWidth="1"/>
  </cols>
  <sheetData>
    <row r="1" spans="1:11" s="2" customFormat="1" ht="27" customHeight="1">
      <c r="A1" s="32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s="2" customFormat="1" ht="26.25">
      <c r="B2" s="33" t="s">
        <v>72</v>
      </c>
      <c r="C2" s="33"/>
      <c r="D2" s="33"/>
      <c r="E2" s="33"/>
      <c r="F2" s="33"/>
      <c r="G2" s="33"/>
      <c r="H2" s="33"/>
      <c r="I2" s="33"/>
      <c r="J2" s="33"/>
      <c r="K2" s="3"/>
    </row>
    <row r="3" spans="2:11" s="2" customFormat="1" ht="18.75">
      <c r="B3" s="4" t="s">
        <v>110</v>
      </c>
      <c r="C3" s="3"/>
      <c r="D3" s="3"/>
      <c r="E3" s="3"/>
      <c r="F3" s="3"/>
      <c r="G3" s="3"/>
      <c r="H3" s="3"/>
      <c r="I3" s="26"/>
      <c r="J3" s="3"/>
      <c r="K3" s="3"/>
    </row>
    <row r="4" spans="1:11" s="2" customFormat="1" ht="33" customHeight="1">
      <c r="A4" s="34" t="s">
        <v>125</v>
      </c>
      <c r="B4" s="36" t="s">
        <v>126</v>
      </c>
      <c r="C4" s="38" t="s">
        <v>87</v>
      </c>
      <c r="D4" s="39"/>
      <c r="E4" s="39"/>
      <c r="F4" s="40"/>
      <c r="G4" s="36" t="s">
        <v>86</v>
      </c>
      <c r="H4" s="36"/>
      <c r="I4" s="44" t="s">
        <v>128</v>
      </c>
      <c r="J4" s="37" t="s">
        <v>129</v>
      </c>
      <c r="K4" s="42" t="s">
        <v>130</v>
      </c>
    </row>
    <row r="5" spans="1:11" s="2" customFormat="1" ht="27.75" customHeight="1">
      <c r="A5" s="35"/>
      <c r="B5" s="37"/>
      <c r="C5" s="5" t="s">
        <v>131</v>
      </c>
      <c r="D5" s="5" t="s">
        <v>84</v>
      </c>
      <c r="E5" s="5" t="s">
        <v>133</v>
      </c>
      <c r="F5" s="6" t="s">
        <v>134</v>
      </c>
      <c r="G5" s="5" t="s">
        <v>135</v>
      </c>
      <c r="H5" s="6" t="s">
        <v>85</v>
      </c>
      <c r="I5" s="45"/>
      <c r="J5" s="41"/>
      <c r="K5" s="43"/>
    </row>
    <row r="6" spans="1:11" s="12" customFormat="1" ht="27.75" customHeight="1">
      <c r="A6" s="13">
        <v>1</v>
      </c>
      <c r="B6" s="13" t="s">
        <v>56</v>
      </c>
      <c r="C6" s="10">
        <v>88.5</v>
      </c>
      <c r="D6" s="10">
        <v>67.5</v>
      </c>
      <c r="E6" s="13">
        <f>SUM(C6:D6)</f>
        <v>156</v>
      </c>
      <c r="F6" s="13">
        <f>E6/2*0.5</f>
        <v>39</v>
      </c>
      <c r="G6" s="13">
        <v>83</v>
      </c>
      <c r="H6" s="10">
        <f>G6*0.5</f>
        <v>41.5</v>
      </c>
      <c r="I6" s="27">
        <f>F6+H6</f>
        <v>80.5</v>
      </c>
      <c r="J6" s="10">
        <v>1</v>
      </c>
      <c r="K6" s="14" t="s">
        <v>168</v>
      </c>
    </row>
    <row r="7" spans="1:11" s="12" customFormat="1" ht="27.75" customHeight="1">
      <c r="A7" s="13">
        <v>2</v>
      </c>
      <c r="B7" s="13" t="s">
        <v>57</v>
      </c>
      <c r="C7" s="10">
        <v>89</v>
      </c>
      <c r="D7" s="10">
        <v>67</v>
      </c>
      <c r="E7" s="13">
        <f>SUM(C7:D7)</f>
        <v>156</v>
      </c>
      <c r="F7" s="13">
        <f>E7/2*0.5</f>
        <v>39</v>
      </c>
      <c r="G7" s="13">
        <v>82.4</v>
      </c>
      <c r="H7" s="10">
        <f>G7*0.5</f>
        <v>41.2</v>
      </c>
      <c r="I7" s="27">
        <f>F7+H7</f>
        <v>80.2</v>
      </c>
      <c r="J7" s="10">
        <v>2</v>
      </c>
      <c r="K7" s="14" t="s">
        <v>168</v>
      </c>
    </row>
    <row r="8" spans="1:11" s="12" customFormat="1" ht="27.75" customHeight="1">
      <c r="A8" s="13">
        <v>3</v>
      </c>
      <c r="B8" s="13" t="s">
        <v>58</v>
      </c>
      <c r="C8" s="10">
        <v>88</v>
      </c>
      <c r="D8" s="10">
        <v>67.5</v>
      </c>
      <c r="E8" s="13">
        <f>SUM(C8:D8)</f>
        <v>155.5</v>
      </c>
      <c r="F8" s="13">
        <f>E8/2*0.5</f>
        <v>38.875</v>
      </c>
      <c r="G8" s="13">
        <v>81.4</v>
      </c>
      <c r="H8" s="10">
        <f>G8*0.5</f>
        <v>40.7</v>
      </c>
      <c r="I8" s="27">
        <f>F8+H8</f>
        <v>79.575</v>
      </c>
      <c r="J8" s="10">
        <v>3</v>
      </c>
      <c r="K8" s="14" t="s">
        <v>168</v>
      </c>
    </row>
    <row r="9" spans="1:11" s="12" customFormat="1" ht="27.75" customHeight="1">
      <c r="A9" s="13">
        <v>5</v>
      </c>
      <c r="B9" s="13" t="s">
        <v>60</v>
      </c>
      <c r="C9" s="10">
        <v>81.5</v>
      </c>
      <c r="D9" s="10">
        <v>70.5</v>
      </c>
      <c r="E9" s="13">
        <f>SUM(C9:D9)</f>
        <v>152</v>
      </c>
      <c r="F9" s="13">
        <f>E9/2*0.5</f>
        <v>38</v>
      </c>
      <c r="G9" s="13">
        <v>81.4</v>
      </c>
      <c r="H9" s="10">
        <f>G9*0.5</f>
        <v>40.7</v>
      </c>
      <c r="I9" s="27">
        <f>F9+H9</f>
        <v>78.7</v>
      </c>
      <c r="J9" s="10">
        <v>4</v>
      </c>
      <c r="K9" s="48" t="s">
        <v>168</v>
      </c>
    </row>
    <row r="10" spans="1:11" s="12" customFormat="1" ht="27.75" customHeight="1">
      <c r="A10" s="13">
        <v>4</v>
      </c>
      <c r="B10" s="13" t="s">
        <v>59</v>
      </c>
      <c r="C10" s="10">
        <v>88.5</v>
      </c>
      <c r="D10" s="10">
        <v>64</v>
      </c>
      <c r="E10" s="13">
        <f>SUM(C10:D10)</f>
        <v>152.5</v>
      </c>
      <c r="F10" s="13">
        <f>E10/2*0.5</f>
        <v>38.125</v>
      </c>
      <c r="G10" s="13">
        <v>74.4</v>
      </c>
      <c r="H10" s="10">
        <f>G10*0.5</f>
        <v>37.2</v>
      </c>
      <c r="I10" s="27">
        <f>F10+H10</f>
        <v>75.325</v>
      </c>
      <c r="J10" s="10"/>
      <c r="K10" s="47"/>
    </row>
    <row r="11" spans="1:11" s="12" customFormat="1" ht="27.75" customHeight="1">
      <c r="A11" s="13">
        <v>6</v>
      </c>
      <c r="B11" s="13" t="s">
        <v>61</v>
      </c>
      <c r="C11" s="10">
        <v>86.5</v>
      </c>
      <c r="D11" s="10">
        <v>62.5</v>
      </c>
      <c r="E11" s="13">
        <f>SUM(C11:D11)</f>
        <v>149</v>
      </c>
      <c r="F11" s="13">
        <f>E11/2*0.5</f>
        <v>37.25</v>
      </c>
      <c r="G11" s="13">
        <v>79.6</v>
      </c>
      <c r="H11" s="10">
        <f>G11*0.5</f>
        <v>39.8</v>
      </c>
      <c r="I11" s="27">
        <f>F11+H11</f>
        <v>77.05</v>
      </c>
      <c r="J11" s="10"/>
      <c r="K11" s="11"/>
    </row>
    <row r="12" spans="1:11" s="12" customFormat="1" ht="27.75" customHeight="1">
      <c r="A12" s="13">
        <v>7</v>
      </c>
      <c r="B12" s="13" t="s">
        <v>62</v>
      </c>
      <c r="C12" s="10">
        <v>82</v>
      </c>
      <c r="D12" s="10">
        <v>62.5</v>
      </c>
      <c r="E12" s="13">
        <f>SUM(C12:D12)</f>
        <v>144.5</v>
      </c>
      <c r="F12" s="13">
        <f>E12/2*0.5</f>
        <v>36.125</v>
      </c>
      <c r="G12" s="13">
        <v>80</v>
      </c>
      <c r="H12" s="10">
        <f>G12*0.5</f>
        <v>40</v>
      </c>
      <c r="I12" s="27">
        <f>F12+H12</f>
        <v>76.125</v>
      </c>
      <c r="J12" s="10"/>
      <c r="K12" s="11"/>
    </row>
    <row r="13" spans="1:11" s="12" customFormat="1" ht="27.75" customHeight="1">
      <c r="A13" s="13">
        <v>8</v>
      </c>
      <c r="B13" s="13" t="s">
        <v>63</v>
      </c>
      <c r="C13" s="10">
        <v>85</v>
      </c>
      <c r="D13" s="10">
        <v>57.5</v>
      </c>
      <c r="E13" s="13">
        <f>SUM(C13:D13)</f>
        <v>142.5</v>
      </c>
      <c r="F13" s="13">
        <f>E13/2*0.5</f>
        <v>35.625</v>
      </c>
      <c r="G13" s="13">
        <v>81</v>
      </c>
      <c r="H13" s="10">
        <f>G13*0.5</f>
        <v>40.5</v>
      </c>
      <c r="I13" s="27">
        <f>F13+H13</f>
        <v>76.125</v>
      </c>
      <c r="J13" s="10"/>
      <c r="K13" s="11"/>
    </row>
    <row r="14" spans="1:11" s="12" customFormat="1" ht="27.75" customHeight="1">
      <c r="A14" s="13">
        <v>9</v>
      </c>
      <c r="B14" s="13" t="s">
        <v>64</v>
      </c>
      <c r="C14" s="10">
        <v>76.5</v>
      </c>
      <c r="D14" s="10">
        <v>63.5</v>
      </c>
      <c r="E14" s="13">
        <f>SUM(C14:D14)</f>
        <v>140</v>
      </c>
      <c r="F14" s="13">
        <f>E14/2*0.5</f>
        <v>35</v>
      </c>
      <c r="G14" s="13">
        <v>76.2</v>
      </c>
      <c r="H14" s="10">
        <f>G14*0.5</f>
        <v>38.1</v>
      </c>
      <c r="I14" s="27">
        <f>F14+H14</f>
        <v>73.1</v>
      </c>
      <c r="J14" s="10"/>
      <c r="K14" s="11"/>
    </row>
    <row r="15" spans="1:11" s="12" customFormat="1" ht="27.75" customHeight="1">
      <c r="A15" s="13">
        <v>10</v>
      </c>
      <c r="B15" s="13" t="s">
        <v>65</v>
      </c>
      <c r="C15" s="10">
        <v>76.5</v>
      </c>
      <c r="D15" s="10">
        <v>59</v>
      </c>
      <c r="E15" s="13">
        <f>SUM(C15:D15)</f>
        <v>135.5</v>
      </c>
      <c r="F15" s="13">
        <f>E15/2*0.5</f>
        <v>33.875</v>
      </c>
      <c r="G15" s="13">
        <v>73.2</v>
      </c>
      <c r="H15" s="10">
        <f>G15*0.5</f>
        <v>36.6</v>
      </c>
      <c r="I15" s="27">
        <f>F15+H15</f>
        <v>70.475</v>
      </c>
      <c r="J15" s="10"/>
      <c r="K15" s="11"/>
    </row>
    <row r="16" spans="1:11" s="12" customFormat="1" ht="27.75" customHeight="1">
      <c r="A16" s="13">
        <v>11</v>
      </c>
      <c r="B16" s="13" t="s">
        <v>66</v>
      </c>
      <c r="C16" s="10">
        <v>75.5</v>
      </c>
      <c r="D16" s="10">
        <v>58.5</v>
      </c>
      <c r="E16" s="13">
        <f>SUM(C16:D16)</f>
        <v>134</v>
      </c>
      <c r="F16" s="13">
        <f>E16/2*0.5</f>
        <v>33.5</v>
      </c>
      <c r="G16" s="13">
        <v>73.4</v>
      </c>
      <c r="H16" s="10">
        <f>G16*0.5</f>
        <v>36.7</v>
      </c>
      <c r="I16" s="27">
        <f>F16+H16</f>
        <v>70.2</v>
      </c>
      <c r="J16" s="10"/>
      <c r="K16" s="11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61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K7"/>
  <sheetViews>
    <sheetView tabSelected="1" zoomScale="85" zoomScaleNormal="85" workbookViewId="0" topLeftCell="A1">
      <selection activeCell="H19" sqref="H19"/>
    </sheetView>
  </sheetViews>
  <sheetFormatPr defaultColWidth="9.00390625" defaultRowHeight="13.5"/>
  <cols>
    <col min="1" max="1" width="6.50390625" style="1" customWidth="1"/>
    <col min="2" max="2" width="7.25390625" style="1" customWidth="1"/>
    <col min="3" max="8" width="8.375" style="1" customWidth="1"/>
    <col min="9" max="11" width="8.50390625" style="1" customWidth="1"/>
    <col min="12" max="16384" width="9.00390625" style="1" customWidth="1"/>
  </cols>
  <sheetData>
    <row r="1" spans="1:11" s="2" customFormat="1" ht="27" customHeight="1">
      <c r="A1" s="32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s="2" customFormat="1" ht="26.25">
      <c r="B2" s="33" t="s">
        <v>137</v>
      </c>
      <c r="C2" s="33"/>
      <c r="D2" s="33"/>
      <c r="E2" s="33"/>
      <c r="F2" s="33"/>
      <c r="G2" s="33"/>
      <c r="H2" s="33"/>
      <c r="I2" s="33"/>
      <c r="J2" s="33"/>
      <c r="K2" s="3"/>
    </row>
    <row r="3" spans="2:11" s="2" customFormat="1" ht="18.75">
      <c r="B3" s="4" t="s">
        <v>122</v>
      </c>
      <c r="C3" s="3"/>
      <c r="D3" s="3"/>
      <c r="E3" s="3"/>
      <c r="F3" s="3"/>
      <c r="G3" s="3"/>
      <c r="H3" s="3"/>
      <c r="I3" s="3"/>
      <c r="J3" s="3"/>
      <c r="K3" s="3"/>
    </row>
    <row r="4" spans="1:11" s="2" customFormat="1" ht="33" customHeight="1">
      <c r="A4" s="34" t="s">
        <v>112</v>
      </c>
      <c r="B4" s="36" t="s">
        <v>126</v>
      </c>
      <c r="C4" s="38" t="s">
        <v>113</v>
      </c>
      <c r="D4" s="39"/>
      <c r="E4" s="39"/>
      <c r="F4" s="40"/>
      <c r="G4" s="36" t="s">
        <v>114</v>
      </c>
      <c r="H4" s="36"/>
      <c r="I4" s="36" t="s">
        <v>115</v>
      </c>
      <c r="J4" s="37" t="s">
        <v>116</v>
      </c>
      <c r="K4" s="42" t="s">
        <v>117</v>
      </c>
    </row>
    <row r="5" spans="1:11" s="2" customFormat="1" ht="27.75" customHeight="1">
      <c r="A5" s="35"/>
      <c r="B5" s="37"/>
      <c r="C5" s="5" t="s">
        <v>118</v>
      </c>
      <c r="D5" s="5" t="s">
        <v>119</v>
      </c>
      <c r="E5" s="5" t="s">
        <v>133</v>
      </c>
      <c r="F5" s="6" t="s">
        <v>120</v>
      </c>
      <c r="G5" s="5" t="s">
        <v>135</v>
      </c>
      <c r="H5" s="6" t="s">
        <v>121</v>
      </c>
      <c r="I5" s="37"/>
      <c r="J5" s="41"/>
      <c r="K5" s="43"/>
    </row>
    <row r="6" spans="1:11" s="12" customFormat="1" ht="32.25" customHeight="1">
      <c r="A6" s="13">
        <v>1</v>
      </c>
      <c r="B6" s="13" t="s">
        <v>67</v>
      </c>
      <c r="C6" s="10">
        <v>79</v>
      </c>
      <c r="D6" s="10">
        <v>51.5</v>
      </c>
      <c r="E6" s="13">
        <f>SUM(C6:D6)</f>
        <v>130.5</v>
      </c>
      <c r="F6" s="13">
        <f>E6/2*0.5</f>
        <v>32.625</v>
      </c>
      <c r="G6" s="13">
        <v>77.6</v>
      </c>
      <c r="H6" s="10">
        <f>G6*0.5</f>
        <v>38.8</v>
      </c>
      <c r="I6" s="27">
        <f>F6+H6</f>
        <v>71.425</v>
      </c>
      <c r="J6" s="10">
        <v>1</v>
      </c>
      <c r="K6" s="14" t="s">
        <v>168</v>
      </c>
    </row>
    <row r="7" spans="1:11" s="12" customFormat="1" ht="32.25" customHeight="1">
      <c r="A7" s="13">
        <v>2</v>
      </c>
      <c r="B7" s="13" t="s">
        <v>68</v>
      </c>
      <c r="C7" s="10">
        <v>62.5</v>
      </c>
      <c r="D7" s="10">
        <v>49</v>
      </c>
      <c r="E7" s="13">
        <f>SUM(C7:D7)</f>
        <v>111.5</v>
      </c>
      <c r="F7" s="13">
        <f>E7/2*0.5</f>
        <v>27.875</v>
      </c>
      <c r="G7" s="13">
        <v>77.2</v>
      </c>
      <c r="H7" s="10">
        <f>G7*0.5</f>
        <v>38.6</v>
      </c>
      <c r="I7" s="27">
        <f>F7+H7</f>
        <v>66.475</v>
      </c>
      <c r="J7" s="10"/>
      <c r="K7" s="11"/>
    </row>
  </sheetData>
  <sheetProtection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6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7"/>
  <sheetViews>
    <sheetView zoomScale="70" zoomScaleNormal="70" zoomScalePageLayoutView="0" workbookViewId="0" topLeftCell="A1">
      <selection activeCell="B6" sqref="B6"/>
    </sheetView>
  </sheetViews>
  <sheetFormatPr defaultColWidth="9.00390625" defaultRowHeight="13.5"/>
  <cols>
    <col min="1" max="1" width="6.25390625" style="0" customWidth="1"/>
    <col min="3" max="4" width="8.125" style="0" customWidth="1"/>
    <col min="5" max="5" width="7.00390625" style="0" customWidth="1"/>
    <col min="9" max="10" width="8.00390625" style="0" customWidth="1"/>
    <col min="11" max="11" width="7.625" style="0" customWidth="1"/>
  </cols>
  <sheetData>
    <row r="1" spans="1:11" s="2" customFormat="1" ht="27" customHeight="1">
      <c r="A1" s="32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s="2" customFormat="1" ht="26.25">
      <c r="B2" s="33" t="s">
        <v>137</v>
      </c>
      <c r="C2" s="33"/>
      <c r="D2" s="33"/>
      <c r="E2" s="33"/>
      <c r="F2" s="33"/>
      <c r="G2" s="33"/>
      <c r="H2" s="33"/>
      <c r="I2" s="33"/>
      <c r="J2" s="33"/>
      <c r="K2" s="3"/>
    </row>
    <row r="3" spans="2:11" s="2" customFormat="1" ht="18.75">
      <c r="B3" s="4" t="s">
        <v>141</v>
      </c>
      <c r="C3" s="3"/>
      <c r="D3" s="3"/>
      <c r="E3" s="3"/>
      <c r="F3" s="3"/>
      <c r="G3" s="3"/>
      <c r="H3" s="3"/>
      <c r="I3" s="3"/>
      <c r="J3" s="3"/>
      <c r="K3" s="3"/>
    </row>
    <row r="4" spans="1:11" s="2" customFormat="1" ht="33" customHeight="1">
      <c r="A4" s="34" t="s">
        <v>125</v>
      </c>
      <c r="B4" s="36" t="s">
        <v>126</v>
      </c>
      <c r="C4" s="38" t="s">
        <v>163</v>
      </c>
      <c r="D4" s="39"/>
      <c r="E4" s="39"/>
      <c r="F4" s="40"/>
      <c r="G4" s="36" t="s">
        <v>164</v>
      </c>
      <c r="H4" s="36"/>
      <c r="I4" s="36" t="s">
        <v>128</v>
      </c>
      <c r="J4" s="37" t="s">
        <v>129</v>
      </c>
      <c r="K4" s="42" t="s">
        <v>130</v>
      </c>
    </row>
    <row r="5" spans="1:11" s="2" customFormat="1" ht="27.75" customHeight="1">
      <c r="A5" s="35"/>
      <c r="B5" s="37"/>
      <c r="C5" s="5" t="s">
        <v>131</v>
      </c>
      <c r="D5" s="5" t="s">
        <v>132</v>
      </c>
      <c r="E5" s="5" t="s">
        <v>133</v>
      </c>
      <c r="F5" s="6" t="s">
        <v>134</v>
      </c>
      <c r="G5" s="5" t="s">
        <v>135</v>
      </c>
      <c r="H5" s="6" t="s">
        <v>136</v>
      </c>
      <c r="I5" s="37"/>
      <c r="J5" s="41"/>
      <c r="K5" s="43"/>
    </row>
    <row r="6" spans="1:11" s="15" customFormat="1" ht="36.75" customHeight="1">
      <c r="A6" s="14" t="s">
        <v>69</v>
      </c>
      <c r="B6" s="14" t="s">
        <v>70</v>
      </c>
      <c r="C6" s="14">
        <v>81.5</v>
      </c>
      <c r="D6" s="14">
        <v>66</v>
      </c>
      <c r="E6" s="14">
        <f>SUM(C6:D6)</f>
        <v>147.5</v>
      </c>
      <c r="F6" s="14">
        <f>E6/2*0.4</f>
        <v>29.5</v>
      </c>
      <c r="G6" s="14">
        <v>89.8</v>
      </c>
      <c r="H6" s="14">
        <f>G6*0.6</f>
        <v>53.879999999999995</v>
      </c>
      <c r="I6" s="24">
        <f>F6+H6</f>
        <v>83.38</v>
      </c>
      <c r="J6" s="14">
        <v>1</v>
      </c>
      <c r="K6" s="14" t="s">
        <v>168</v>
      </c>
    </row>
    <row r="7" spans="1:11" s="15" customFormat="1" ht="36.75" customHeight="1">
      <c r="A7" s="14" t="s">
        <v>71</v>
      </c>
      <c r="B7" s="14" t="s">
        <v>140</v>
      </c>
      <c r="C7" s="14">
        <v>33.5</v>
      </c>
      <c r="D7" s="14">
        <v>51.5</v>
      </c>
      <c r="E7" s="14">
        <f>SUM(C7:D7)</f>
        <v>85</v>
      </c>
      <c r="F7" s="14">
        <f>E7/2*0.4</f>
        <v>17</v>
      </c>
      <c r="G7" s="14">
        <v>65.4</v>
      </c>
      <c r="H7" s="14">
        <f>G7*0.6</f>
        <v>39.24</v>
      </c>
      <c r="I7" s="24">
        <f>F7+H7</f>
        <v>56.24</v>
      </c>
      <c r="J7" s="14"/>
      <c r="K7" s="14"/>
    </row>
  </sheetData>
  <sheetProtection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5" right="0.54" top="1" bottom="1" header="0.4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7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6.25390625" style="0" customWidth="1"/>
    <col min="3" max="4" width="7.50390625" style="0" customWidth="1"/>
    <col min="5" max="6" width="8.75390625" style="0" customWidth="1"/>
    <col min="7" max="7" width="7.875" style="0" customWidth="1"/>
    <col min="9" max="9" width="7.375" style="0" customWidth="1"/>
    <col min="10" max="10" width="8.00390625" style="0" customWidth="1"/>
    <col min="11" max="11" width="8.75390625" style="0" customWidth="1"/>
  </cols>
  <sheetData>
    <row r="1" spans="1:11" s="2" customFormat="1" ht="27" customHeight="1">
      <c r="A1" s="32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s="2" customFormat="1" ht="26.25">
      <c r="B2" s="33" t="s">
        <v>137</v>
      </c>
      <c r="C2" s="33"/>
      <c r="D2" s="33"/>
      <c r="E2" s="33"/>
      <c r="F2" s="33"/>
      <c r="G2" s="33"/>
      <c r="H2" s="33"/>
      <c r="I2" s="33"/>
      <c r="J2" s="33"/>
      <c r="K2" s="3"/>
    </row>
    <row r="3" spans="2:11" s="2" customFormat="1" ht="18.75">
      <c r="B3" s="4" t="s">
        <v>142</v>
      </c>
      <c r="C3" s="3"/>
      <c r="D3" s="3"/>
      <c r="E3" s="3"/>
      <c r="F3" s="3"/>
      <c r="G3" s="3"/>
      <c r="H3" s="3"/>
      <c r="I3" s="3"/>
      <c r="J3" s="3"/>
      <c r="K3" s="3"/>
    </row>
    <row r="4" spans="1:11" s="2" customFormat="1" ht="33" customHeight="1">
      <c r="A4" s="34" t="s">
        <v>125</v>
      </c>
      <c r="B4" s="36" t="s">
        <v>126</v>
      </c>
      <c r="C4" s="38" t="s">
        <v>163</v>
      </c>
      <c r="D4" s="39"/>
      <c r="E4" s="39"/>
      <c r="F4" s="40"/>
      <c r="G4" s="36" t="s">
        <v>164</v>
      </c>
      <c r="H4" s="36"/>
      <c r="I4" s="36" t="s">
        <v>128</v>
      </c>
      <c r="J4" s="37" t="s">
        <v>129</v>
      </c>
      <c r="K4" s="42" t="s">
        <v>130</v>
      </c>
    </row>
    <row r="5" spans="1:11" s="2" customFormat="1" ht="27.75" customHeight="1">
      <c r="A5" s="35"/>
      <c r="B5" s="37"/>
      <c r="C5" s="5" t="s">
        <v>131</v>
      </c>
      <c r="D5" s="5" t="s">
        <v>132</v>
      </c>
      <c r="E5" s="5" t="s">
        <v>133</v>
      </c>
      <c r="F5" s="6" t="s">
        <v>134</v>
      </c>
      <c r="G5" s="5" t="s">
        <v>135</v>
      </c>
      <c r="H5" s="6" t="s">
        <v>136</v>
      </c>
      <c r="I5" s="37"/>
      <c r="J5" s="41"/>
      <c r="K5" s="43"/>
    </row>
    <row r="6" spans="1:11" s="9" customFormat="1" ht="36.75" customHeight="1">
      <c r="A6" s="8">
        <v>1</v>
      </c>
      <c r="B6" s="8" t="s">
        <v>143</v>
      </c>
      <c r="C6" s="8">
        <v>46</v>
      </c>
      <c r="D6" s="8">
        <v>56.5</v>
      </c>
      <c r="E6" s="8">
        <f>SUM(C6:D6)</f>
        <v>102.5</v>
      </c>
      <c r="F6" s="7">
        <f>E6/2*0.4</f>
        <v>20.5</v>
      </c>
      <c r="G6" s="8">
        <v>82.2</v>
      </c>
      <c r="H6" s="8">
        <f>G6*0.6</f>
        <v>49.32</v>
      </c>
      <c r="I6" s="25">
        <f>F6+H6</f>
        <v>69.82</v>
      </c>
      <c r="J6" s="8">
        <v>1</v>
      </c>
      <c r="K6" s="14" t="s">
        <v>168</v>
      </c>
    </row>
    <row r="7" spans="1:11" s="9" customFormat="1" ht="36.75" customHeight="1">
      <c r="A7" s="8">
        <v>2</v>
      </c>
      <c r="B7" s="8" t="s">
        <v>144</v>
      </c>
      <c r="C7" s="8">
        <v>48</v>
      </c>
      <c r="D7" s="8">
        <v>47</v>
      </c>
      <c r="E7" s="8">
        <f>SUM(C7:D7)</f>
        <v>95</v>
      </c>
      <c r="F7" s="7">
        <f>E7/2*0.4</f>
        <v>19</v>
      </c>
      <c r="G7" s="8">
        <v>79.2</v>
      </c>
      <c r="H7" s="8">
        <f>G7*0.6</f>
        <v>47.52</v>
      </c>
      <c r="I7" s="25">
        <f>F7+H7</f>
        <v>66.52000000000001</v>
      </c>
      <c r="J7" s="8"/>
      <c r="K7" s="8"/>
    </row>
  </sheetData>
  <sheetProtection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56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8"/>
  <sheetViews>
    <sheetView zoomScale="85" zoomScaleNormal="85" zoomScalePageLayoutView="0" workbookViewId="0" topLeftCell="A1">
      <selection activeCell="B6" sqref="B6:B9"/>
    </sheetView>
  </sheetViews>
  <sheetFormatPr defaultColWidth="9.00390625" defaultRowHeight="13.5"/>
  <cols>
    <col min="1" max="1" width="5.125" style="1" customWidth="1"/>
    <col min="2" max="2" width="8.50390625" style="1" customWidth="1"/>
    <col min="3" max="3" width="7.50390625" style="1" customWidth="1"/>
    <col min="4" max="4" width="9.625" style="1" customWidth="1"/>
    <col min="5" max="6" width="8.125" style="1" customWidth="1"/>
    <col min="7" max="8" width="8.875" style="1" customWidth="1"/>
    <col min="9" max="9" width="7.375" style="28" customWidth="1"/>
    <col min="10" max="11" width="7.375" style="1" customWidth="1"/>
    <col min="12" max="16384" width="9.00390625" style="1" customWidth="1"/>
  </cols>
  <sheetData>
    <row r="1" spans="1:11" s="2" customFormat="1" ht="27" customHeight="1">
      <c r="A1" s="32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s="2" customFormat="1" ht="26.25">
      <c r="B2" s="33" t="s">
        <v>72</v>
      </c>
      <c r="C2" s="33"/>
      <c r="D2" s="33"/>
      <c r="E2" s="33"/>
      <c r="F2" s="33"/>
      <c r="G2" s="33"/>
      <c r="H2" s="33"/>
      <c r="I2" s="33"/>
      <c r="J2" s="33"/>
      <c r="K2" s="3"/>
    </row>
    <row r="3" spans="2:11" s="2" customFormat="1" ht="18.75">
      <c r="B3" s="4" t="s">
        <v>73</v>
      </c>
      <c r="C3" s="3"/>
      <c r="D3" s="3"/>
      <c r="E3" s="3"/>
      <c r="F3" s="3"/>
      <c r="G3" s="3"/>
      <c r="H3" s="3"/>
      <c r="I3" s="26"/>
      <c r="J3" s="3"/>
      <c r="K3" s="3"/>
    </row>
    <row r="4" spans="1:11" s="2" customFormat="1" ht="33" customHeight="1">
      <c r="A4" s="34" t="s">
        <v>125</v>
      </c>
      <c r="B4" s="36" t="s">
        <v>126</v>
      </c>
      <c r="C4" s="38" t="s">
        <v>87</v>
      </c>
      <c r="D4" s="39"/>
      <c r="E4" s="39"/>
      <c r="F4" s="40"/>
      <c r="G4" s="36" t="s">
        <v>86</v>
      </c>
      <c r="H4" s="36"/>
      <c r="I4" s="44" t="s">
        <v>128</v>
      </c>
      <c r="J4" s="37" t="s">
        <v>129</v>
      </c>
      <c r="K4" s="42" t="s">
        <v>130</v>
      </c>
    </row>
    <row r="5" spans="1:11" s="2" customFormat="1" ht="27.75" customHeight="1">
      <c r="A5" s="35"/>
      <c r="B5" s="37"/>
      <c r="C5" s="5" t="s">
        <v>131</v>
      </c>
      <c r="D5" s="5" t="s">
        <v>84</v>
      </c>
      <c r="E5" s="5" t="s">
        <v>133</v>
      </c>
      <c r="F5" s="6" t="s">
        <v>134</v>
      </c>
      <c r="G5" s="5" t="s">
        <v>135</v>
      </c>
      <c r="H5" s="6" t="s">
        <v>85</v>
      </c>
      <c r="I5" s="45"/>
      <c r="J5" s="41"/>
      <c r="K5" s="43"/>
    </row>
    <row r="6" spans="1:11" s="12" customFormat="1" ht="27.75" customHeight="1">
      <c r="A6" s="13">
        <v>2</v>
      </c>
      <c r="B6" s="13" t="s">
        <v>146</v>
      </c>
      <c r="C6" s="13">
        <v>84.5</v>
      </c>
      <c r="D6" s="13">
        <v>75.5</v>
      </c>
      <c r="E6" s="13">
        <f>SUM(C6:D6)</f>
        <v>160</v>
      </c>
      <c r="F6" s="13">
        <f>E6/2*0.5</f>
        <v>40</v>
      </c>
      <c r="G6" s="13">
        <v>84</v>
      </c>
      <c r="H6" s="10">
        <f>G6*0.5</f>
        <v>42</v>
      </c>
      <c r="I6" s="27">
        <f>F6+H6</f>
        <v>82</v>
      </c>
      <c r="J6" s="10">
        <v>1</v>
      </c>
      <c r="K6" s="14" t="s">
        <v>168</v>
      </c>
    </row>
    <row r="7" spans="1:11" s="12" customFormat="1" ht="27.75" customHeight="1">
      <c r="A7" s="13">
        <v>1</v>
      </c>
      <c r="B7" s="13" t="s">
        <v>145</v>
      </c>
      <c r="C7" s="13">
        <v>82</v>
      </c>
      <c r="D7" s="13">
        <v>78.5</v>
      </c>
      <c r="E7" s="13">
        <f>SUM(C7:D7)</f>
        <v>160.5</v>
      </c>
      <c r="F7" s="13">
        <f>E7/2*0.5</f>
        <v>40.125</v>
      </c>
      <c r="G7" s="13">
        <v>82.2</v>
      </c>
      <c r="H7" s="10">
        <f>G7*0.5</f>
        <v>41.1</v>
      </c>
      <c r="I7" s="27">
        <f>F7+H7</f>
        <v>81.225</v>
      </c>
      <c r="J7" s="10">
        <v>2</v>
      </c>
      <c r="K7" s="14" t="s">
        <v>168</v>
      </c>
    </row>
    <row r="8" spans="1:11" s="12" customFormat="1" ht="27.75" customHeight="1">
      <c r="A8" s="13">
        <v>4</v>
      </c>
      <c r="B8" s="13" t="s">
        <v>148</v>
      </c>
      <c r="C8" s="13">
        <v>81</v>
      </c>
      <c r="D8" s="13">
        <v>70.5</v>
      </c>
      <c r="E8" s="13">
        <f>SUM(C8:D8)</f>
        <v>151.5</v>
      </c>
      <c r="F8" s="13">
        <f>E8/2*0.5</f>
        <v>37.875</v>
      </c>
      <c r="G8" s="13">
        <v>86.6</v>
      </c>
      <c r="H8" s="10">
        <f>G8*0.5</f>
        <v>43.3</v>
      </c>
      <c r="I8" s="27">
        <f>F8+H8</f>
        <v>81.175</v>
      </c>
      <c r="J8" s="10">
        <v>3</v>
      </c>
      <c r="K8" s="48" t="s">
        <v>168</v>
      </c>
    </row>
    <row r="9" spans="1:11" s="12" customFormat="1" ht="27.75" customHeight="1">
      <c r="A9" s="13">
        <v>5</v>
      </c>
      <c r="B9" s="13" t="s">
        <v>149</v>
      </c>
      <c r="C9" s="13">
        <v>77</v>
      </c>
      <c r="D9" s="13">
        <v>73</v>
      </c>
      <c r="E9" s="13">
        <f>SUM(C9:D9)</f>
        <v>150</v>
      </c>
      <c r="F9" s="13">
        <f>E9/2*0.5</f>
        <v>37.5</v>
      </c>
      <c r="G9" s="13">
        <v>85.2</v>
      </c>
      <c r="H9" s="10">
        <f>G9*0.5</f>
        <v>42.6</v>
      </c>
      <c r="I9" s="27">
        <f>F9+H9</f>
        <v>80.1</v>
      </c>
      <c r="J9" s="10">
        <v>4</v>
      </c>
      <c r="K9" s="14" t="s">
        <v>168</v>
      </c>
    </row>
    <row r="10" spans="1:11" s="12" customFormat="1" ht="27.75" customHeight="1">
      <c r="A10" s="13">
        <v>3</v>
      </c>
      <c r="B10" s="13" t="s">
        <v>147</v>
      </c>
      <c r="C10" s="13">
        <v>79.5</v>
      </c>
      <c r="D10" s="13">
        <v>75.5</v>
      </c>
      <c r="E10" s="13">
        <f>SUM(C10:D10)</f>
        <v>155</v>
      </c>
      <c r="F10" s="13">
        <f>E10/2*0.5</f>
        <v>38.75</v>
      </c>
      <c r="G10" s="13">
        <v>73.6</v>
      </c>
      <c r="H10" s="10">
        <f>G10*0.5</f>
        <v>36.8</v>
      </c>
      <c r="I10" s="27">
        <f>F10+H10</f>
        <v>75.55</v>
      </c>
      <c r="J10" s="10"/>
      <c r="K10" s="47"/>
    </row>
    <row r="11" spans="1:11" s="12" customFormat="1" ht="27.75" customHeight="1">
      <c r="A11" s="13">
        <v>6</v>
      </c>
      <c r="B11" s="13" t="s">
        <v>150</v>
      </c>
      <c r="C11" s="13">
        <v>75</v>
      </c>
      <c r="D11" s="13">
        <v>73.5</v>
      </c>
      <c r="E11" s="13">
        <f>SUM(C11:D11)</f>
        <v>148.5</v>
      </c>
      <c r="F11" s="13">
        <f>E11/2*0.5</f>
        <v>37.125</v>
      </c>
      <c r="G11" s="13">
        <v>76.6</v>
      </c>
      <c r="H11" s="10">
        <f>G11*0.5</f>
        <v>38.3</v>
      </c>
      <c r="I11" s="27">
        <f>F11+H11</f>
        <v>75.425</v>
      </c>
      <c r="J11" s="10"/>
      <c r="K11" s="11"/>
    </row>
    <row r="12" spans="1:11" s="12" customFormat="1" ht="27.75" customHeight="1">
      <c r="A12" s="13">
        <v>7</v>
      </c>
      <c r="B12" s="13" t="s">
        <v>151</v>
      </c>
      <c r="C12" s="13">
        <v>75.5</v>
      </c>
      <c r="D12" s="13">
        <v>68</v>
      </c>
      <c r="E12" s="13">
        <f>SUM(C12:D12)</f>
        <v>143.5</v>
      </c>
      <c r="F12" s="13">
        <f>E12/2*0.5</f>
        <v>35.875</v>
      </c>
      <c r="G12" s="13">
        <v>74.2</v>
      </c>
      <c r="H12" s="10">
        <f>G12*0.5</f>
        <v>37.1</v>
      </c>
      <c r="I12" s="27">
        <f>F12+H12</f>
        <v>72.975</v>
      </c>
      <c r="J12" s="10"/>
      <c r="K12" s="11"/>
    </row>
    <row r="13" spans="1:11" s="12" customFormat="1" ht="27.75" customHeight="1">
      <c r="A13" s="13">
        <v>8</v>
      </c>
      <c r="B13" s="13" t="s">
        <v>152</v>
      </c>
      <c r="C13" s="13">
        <v>73.5</v>
      </c>
      <c r="D13" s="13">
        <v>68.5</v>
      </c>
      <c r="E13" s="13">
        <f>SUM(C13:D13)</f>
        <v>142</v>
      </c>
      <c r="F13" s="13">
        <f>E13/2*0.5</f>
        <v>35.5</v>
      </c>
      <c r="G13" s="13">
        <v>82.4</v>
      </c>
      <c r="H13" s="10">
        <f>G13*0.5</f>
        <v>41.2</v>
      </c>
      <c r="I13" s="27">
        <f>F13+H13</f>
        <v>76.7</v>
      </c>
      <c r="J13" s="10"/>
      <c r="K13" s="11"/>
    </row>
    <row r="14" spans="1:11" s="12" customFormat="1" ht="27.75" customHeight="1">
      <c r="A14" s="13">
        <v>9</v>
      </c>
      <c r="B14" s="13" t="s">
        <v>153</v>
      </c>
      <c r="C14" s="13">
        <v>78.5</v>
      </c>
      <c r="D14" s="13">
        <v>63</v>
      </c>
      <c r="E14" s="13">
        <f>SUM(C14:D14)</f>
        <v>141.5</v>
      </c>
      <c r="F14" s="13">
        <f>E14/2*0.5</f>
        <v>35.375</v>
      </c>
      <c r="G14" s="13">
        <v>78.6</v>
      </c>
      <c r="H14" s="10">
        <f>G14*0.5</f>
        <v>39.3</v>
      </c>
      <c r="I14" s="27">
        <f>F14+H14</f>
        <v>74.675</v>
      </c>
      <c r="J14" s="10"/>
      <c r="K14" s="11"/>
    </row>
    <row r="15" spans="1:11" s="12" customFormat="1" ht="27.75" customHeight="1">
      <c r="A15" s="13">
        <v>10</v>
      </c>
      <c r="B15" s="13" t="s">
        <v>154</v>
      </c>
      <c r="C15" s="13">
        <v>73</v>
      </c>
      <c r="D15" s="13">
        <v>66.5</v>
      </c>
      <c r="E15" s="13">
        <f>SUM(C15:D15)</f>
        <v>139.5</v>
      </c>
      <c r="F15" s="13">
        <f>E15/2*0.5</f>
        <v>34.875</v>
      </c>
      <c r="G15" s="13">
        <v>82.2</v>
      </c>
      <c r="H15" s="10">
        <f>G15*0.5</f>
        <v>41.1</v>
      </c>
      <c r="I15" s="27">
        <f>F15+H15</f>
        <v>75.975</v>
      </c>
      <c r="J15" s="10"/>
      <c r="K15" s="11"/>
    </row>
    <row r="16" spans="1:11" s="12" customFormat="1" ht="27.75" customHeight="1">
      <c r="A16" s="13">
        <v>11</v>
      </c>
      <c r="B16" s="13" t="s">
        <v>155</v>
      </c>
      <c r="C16" s="13">
        <v>65</v>
      </c>
      <c r="D16" s="13">
        <v>72</v>
      </c>
      <c r="E16" s="13">
        <f>SUM(C16:D16)</f>
        <v>137</v>
      </c>
      <c r="F16" s="13">
        <f>E16/2*0.5</f>
        <v>34.25</v>
      </c>
      <c r="G16" s="13">
        <v>74.8</v>
      </c>
      <c r="H16" s="10">
        <f>G16*0.5</f>
        <v>37.4</v>
      </c>
      <c r="I16" s="27">
        <f>F16+H16</f>
        <v>71.65</v>
      </c>
      <c r="J16" s="10"/>
      <c r="K16" s="11"/>
    </row>
    <row r="17" spans="1:11" s="12" customFormat="1" ht="27.75" customHeight="1">
      <c r="A17" s="13">
        <v>12</v>
      </c>
      <c r="B17" s="13" t="s">
        <v>156</v>
      </c>
      <c r="C17" s="13">
        <v>68</v>
      </c>
      <c r="D17" s="13">
        <v>65</v>
      </c>
      <c r="E17" s="13">
        <f>SUM(C17:D17)</f>
        <v>133</v>
      </c>
      <c r="F17" s="13">
        <f>E17/2*0.5</f>
        <v>33.25</v>
      </c>
      <c r="G17" s="13">
        <v>81</v>
      </c>
      <c r="H17" s="10">
        <f>G17*0.5</f>
        <v>40.5</v>
      </c>
      <c r="I17" s="27">
        <f>F17+H17</f>
        <v>73.75</v>
      </c>
      <c r="J17" s="10"/>
      <c r="K17" s="11"/>
    </row>
    <row r="18" ht="13.5">
      <c r="K18" s="1" t="s">
        <v>3</v>
      </c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10"/>
  <sheetViews>
    <sheetView workbookViewId="0" topLeftCell="A1">
      <selection activeCell="B7" sqref="B7"/>
    </sheetView>
  </sheetViews>
  <sheetFormatPr defaultColWidth="9.00390625" defaultRowHeight="13.5"/>
  <cols>
    <col min="1" max="1" width="5.125" style="1" customWidth="1"/>
    <col min="2" max="2" width="8.50390625" style="1" customWidth="1"/>
    <col min="3" max="3" width="7.50390625" style="1" customWidth="1"/>
    <col min="4" max="4" width="7.875" style="1" customWidth="1"/>
    <col min="5" max="5" width="9.50390625" style="1" customWidth="1"/>
    <col min="6" max="6" width="8.50390625" style="1" customWidth="1"/>
    <col min="7" max="7" width="9.00390625" style="1" customWidth="1"/>
    <col min="8" max="8" width="6.875" style="1" customWidth="1"/>
    <col min="9" max="9" width="8.375" style="28" customWidth="1"/>
    <col min="10" max="11" width="6.50390625" style="1" customWidth="1"/>
    <col min="12" max="16384" width="9.00390625" style="1" customWidth="1"/>
  </cols>
  <sheetData>
    <row r="1" spans="1:11" s="2" customFormat="1" ht="27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s="2" customFormat="1" ht="26.25">
      <c r="B2" s="33" t="s">
        <v>137</v>
      </c>
      <c r="C2" s="33"/>
      <c r="D2" s="33"/>
      <c r="E2" s="33"/>
      <c r="F2" s="33"/>
      <c r="G2" s="33"/>
      <c r="H2" s="33"/>
      <c r="I2" s="33"/>
      <c r="J2" s="33"/>
      <c r="K2" s="3"/>
    </row>
    <row r="3" spans="2:11" s="2" customFormat="1" ht="18.75">
      <c r="B3" s="4" t="s">
        <v>83</v>
      </c>
      <c r="C3" s="3"/>
      <c r="D3" s="3"/>
      <c r="E3" s="3"/>
      <c r="F3" s="3"/>
      <c r="G3" s="3"/>
      <c r="H3" s="3"/>
      <c r="I3" s="26"/>
      <c r="J3" s="3"/>
      <c r="K3" s="3"/>
    </row>
    <row r="4" spans="1:11" s="2" customFormat="1" ht="33" customHeight="1">
      <c r="A4" s="34" t="s">
        <v>75</v>
      </c>
      <c r="B4" s="36" t="s">
        <v>126</v>
      </c>
      <c r="C4" s="38" t="s">
        <v>87</v>
      </c>
      <c r="D4" s="39"/>
      <c r="E4" s="39"/>
      <c r="F4" s="40"/>
      <c r="G4" s="36" t="s">
        <v>127</v>
      </c>
      <c r="H4" s="36"/>
      <c r="I4" s="44" t="s">
        <v>76</v>
      </c>
      <c r="J4" s="37" t="s">
        <v>77</v>
      </c>
      <c r="K4" s="42" t="s">
        <v>78</v>
      </c>
    </row>
    <row r="5" spans="1:11" s="2" customFormat="1" ht="27.75" customHeight="1">
      <c r="A5" s="35"/>
      <c r="B5" s="37"/>
      <c r="C5" s="5" t="s">
        <v>79</v>
      </c>
      <c r="D5" s="5" t="s">
        <v>80</v>
      </c>
      <c r="E5" s="5" t="s">
        <v>133</v>
      </c>
      <c r="F5" s="6" t="s">
        <v>81</v>
      </c>
      <c r="G5" s="5" t="s">
        <v>135</v>
      </c>
      <c r="H5" s="6" t="s">
        <v>82</v>
      </c>
      <c r="I5" s="45"/>
      <c r="J5" s="41"/>
      <c r="K5" s="43"/>
    </row>
    <row r="6" spans="1:11" s="12" customFormat="1" ht="36" customHeight="1">
      <c r="A6" s="13">
        <v>1</v>
      </c>
      <c r="B6" s="13" t="s">
        <v>0</v>
      </c>
      <c r="C6" s="10">
        <v>68</v>
      </c>
      <c r="D6" s="10">
        <v>71</v>
      </c>
      <c r="E6" s="10">
        <f>SUM(C6:D6)</f>
        <v>139</v>
      </c>
      <c r="F6" s="13">
        <f>E6/2*0.5</f>
        <v>34.75</v>
      </c>
      <c r="G6" s="13">
        <v>72.2</v>
      </c>
      <c r="H6" s="10">
        <f>G6*0.5</f>
        <v>36.1</v>
      </c>
      <c r="I6" s="27">
        <f>F6+H6</f>
        <v>70.85</v>
      </c>
      <c r="J6" s="10"/>
      <c r="K6" s="11"/>
    </row>
    <row r="7" spans="1:11" s="12" customFormat="1" ht="36" customHeight="1">
      <c r="A7" s="13">
        <v>2</v>
      </c>
      <c r="B7" s="13" t="s">
        <v>1</v>
      </c>
      <c r="C7" s="10">
        <v>70</v>
      </c>
      <c r="D7" s="10">
        <v>63</v>
      </c>
      <c r="E7" s="10">
        <f>SUM(C7:D7)</f>
        <v>133</v>
      </c>
      <c r="F7" s="13">
        <f>E7/2*0.5</f>
        <v>33.25</v>
      </c>
      <c r="G7" s="13">
        <v>86</v>
      </c>
      <c r="H7" s="10">
        <f>G7*0.5</f>
        <v>43</v>
      </c>
      <c r="I7" s="27">
        <f>F7+H7</f>
        <v>76.25</v>
      </c>
      <c r="J7" s="10">
        <v>1</v>
      </c>
      <c r="K7" s="14" t="s">
        <v>168</v>
      </c>
    </row>
    <row r="8" spans="1:11" s="12" customFormat="1" ht="36" customHeight="1">
      <c r="A8" s="13">
        <v>3</v>
      </c>
      <c r="B8" s="13" t="s">
        <v>2</v>
      </c>
      <c r="C8" s="10">
        <v>45</v>
      </c>
      <c r="D8" s="10">
        <v>62.5</v>
      </c>
      <c r="E8" s="10">
        <f>SUM(C8:D8)</f>
        <v>107.5</v>
      </c>
      <c r="F8" s="13">
        <f>E8/2*0.5</f>
        <v>26.875</v>
      </c>
      <c r="G8" s="13">
        <v>71.4</v>
      </c>
      <c r="H8" s="10">
        <f>G8*0.5</f>
        <v>35.7</v>
      </c>
      <c r="I8" s="27">
        <f>F8+H8</f>
        <v>62.575</v>
      </c>
      <c r="J8" s="10"/>
      <c r="K8" s="11"/>
    </row>
    <row r="10" ht="13.5">
      <c r="K10" s="1" t="s">
        <v>3</v>
      </c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9"/>
  <sheetViews>
    <sheetView zoomScale="85" zoomScaleNormal="85" zoomScalePageLayoutView="0" workbookViewId="0" topLeftCell="A1">
      <selection activeCell="B6" sqref="B6:B10"/>
    </sheetView>
  </sheetViews>
  <sheetFormatPr defaultColWidth="9.00390625" defaultRowHeight="13.5"/>
  <cols>
    <col min="1" max="1" width="5.875" style="0" customWidth="1"/>
    <col min="3" max="6" width="8.875" style="0" customWidth="1"/>
    <col min="7" max="8" width="8.125" style="0" customWidth="1"/>
    <col min="9" max="9" width="9.25390625" style="30" customWidth="1"/>
    <col min="10" max="10" width="7.625" style="0" customWidth="1"/>
    <col min="11" max="11" width="7.75390625" style="0" customWidth="1"/>
  </cols>
  <sheetData>
    <row r="1" spans="1:11" s="2" customFormat="1" ht="27" customHeight="1">
      <c r="A1" s="32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s="2" customFormat="1" ht="26.25">
      <c r="B2" s="33" t="s">
        <v>88</v>
      </c>
      <c r="C2" s="33"/>
      <c r="D2" s="33"/>
      <c r="E2" s="33"/>
      <c r="F2" s="33"/>
      <c r="G2" s="33"/>
      <c r="H2" s="33"/>
      <c r="I2" s="33"/>
      <c r="J2" s="33"/>
      <c r="K2" s="3"/>
    </row>
    <row r="3" spans="2:11" s="2" customFormat="1" ht="18.75">
      <c r="B3" s="4" t="s">
        <v>89</v>
      </c>
      <c r="C3" s="3"/>
      <c r="D3" s="3"/>
      <c r="E3" s="3"/>
      <c r="F3" s="3"/>
      <c r="G3" s="3"/>
      <c r="H3" s="3"/>
      <c r="I3" s="26"/>
      <c r="J3" s="3"/>
      <c r="K3" s="3"/>
    </row>
    <row r="4" spans="1:11" s="2" customFormat="1" ht="33" customHeight="1">
      <c r="A4" s="34" t="s">
        <v>125</v>
      </c>
      <c r="B4" s="36" t="s">
        <v>126</v>
      </c>
      <c r="C4" s="38" t="s">
        <v>161</v>
      </c>
      <c r="D4" s="39"/>
      <c r="E4" s="39"/>
      <c r="F4" s="40"/>
      <c r="G4" s="36" t="s">
        <v>162</v>
      </c>
      <c r="H4" s="36"/>
      <c r="I4" s="44" t="s">
        <v>128</v>
      </c>
      <c r="J4" s="37" t="s">
        <v>129</v>
      </c>
      <c r="K4" s="42" t="s">
        <v>130</v>
      </c>
    </row>
    <row r="5" spans="1:11" s="2" customFormat="1" ht="27.75" customHeight="1">
      <c r="A5" s="46"/>
      <c r="B5" s="37"/>
      <c r="C5" s="5" t="s">
        <v>167</v>
      </c>
      <c r="D5" s="5" t="s">
        <v>84</v>
      </c>
      <c r="E5" s="5" t="s">
        <v>133</v>
      </c>
      <c r="F5" s="6" t="s">
        <v>134</v>
      </c>
      <c r="G5" s="5" t="s">
        <v>135</v>
      </c>
      <c r="H5" s="6" t="s">
        <v>85</v>
      </c>
      <c r="I5" s="45"/>
      <c r="J5" s="41"/>
      <c r="K5" s="43"/>
    </row>
    <row r="6" spans="1:12" s="19" customFormat="1" ht="30" customHeight="1">
      <c r="A6" s="18">
        <v>2</v>
      </c>
      <c r="B6" s="18" t="s">
        <v>5</v>
      </c>
      <c r="C6" s="18">
        <v>67</v>
      </c>
      <c r="D6" s="18">
        <v>56</v>
      </c>
      <c r="E6" s="13">
        <f>SUM(C6:D6)</f>
        <v>123</v>
      </c>
      <c r="F6" s="13">
        <f>E6/2*0.4</f>
        <v>24.6</v>
      </c>
      <c r="G6" s="18">
        <v>90.2</v>
      </c>
      <c r="H6" s="22">
        <f>G6*0.6</f>
        <v>54.12</v>
      </c>
      <c r="I6" s="29">
        <f>F6+H6</f>
        <v>78.72</v>
      </c>
      <c r="J6" s="22">
        <v>1</v>
      </c>
      <c r="K6" s="14" t="s">
        <v>168</v>
      </c>
      <c r="L6" s="20"/>
    </row>
    <row r="7" spans="1:12" s="19" customFormat="1" ht="30" customHeight="1">
      <c r="A7" s="18">
        <v>1</v>
      </c>
      <c r="B7" s="18" t="s">
        <v>4</v>
      </c>
      <c r="C7" s="18">
        <v>86.5</v>
      </c>
      <c r="D7" s="18">
        <v>49.5</v>
      </c>
      <c r="E7" s="13">
        <f>SUM(C7:D7)</f>
        <v>136</v>
      </c>
      <c r="F7" s="13">
        <f>E7/2*0.4</f>
        <v>27.200000000000003</v>
      </c>
      <c r="G7" s="18">
        <v>85.2</v>
      </c>
      <c r="H7" s="22">
        <f>G7*0.6</f>
        <v>51.12</v>
      </c>
      <c r="I7" s="29">
        <f>F7+H7</f>
        <v>78.32</v>
      </c>
      <c r="J7" s="22">
        <v>2</v>
      </c>
      <c r="K7" s="14" t="s">
        <v>168</v>
      </c>
      <c r="L7" s="20"/>
    </row>
    <row r="8" spans="1:12" s="19" customFormat="1" ht="30" customHeight="1">
      <c r="A8" s="18">
        <v>3</v>
      </c>
      <c r="B8" s="18" t="s">
        <v>6</v>
      </c>
      <c r="C8" s="18">
        <v>59.5</v>
      </c>
      <c r="D8" s="18">
        <v>61.5</v>
      </c>
      <c r="E8" s="13">
        <f>SUM(C8:D8)</f>
        <v>121</v>
      </c>
      <c r="F8" s="13">
        <f>E8/2*0.4</f>
        <v>24.200000000000003</v>
      </c>
      <c r="G8" s="18">
        <v>84.4</v>
      </c>
      <c r="H8" s="22">
        <f>G8*0.6</f>
        <v>50.64</v>
      </c>
      <c r="I8" s="29">
        <f>F8+H8</f>
        <v>74.84</v>
      </c>
      <c r="J8" s="22">
        <v>3</v>
      </c>
      <c r="K8" s="14" t="s">
        <v>168</v>
      </c>
      <c r="L8" s="20"/>
    </row>
    <row r="9" spans="1:12" s="19" customFormat="1" ht="30" customHeight="1">
      <c r="A9" s="18">
        <v>4</v>
      </c>
      <c r="B9" s="18" t="s">
        <v>7</v>
      </c>
      <c r="C9" s="18">
        <v>50.5</v>
      </c>
      <c r="D9" s="18">
        <v>54</v>
      </c>
      <c r="E9" s="13">
        <f>SUM(C9:D9)</f>
        <v>104.5</v>
      </c>
      <c r="F9" s="13">
        <f>E9/2*0.4</f>
        <v>20.900000000000002</v>
      </c>
      <c r="G9" s="18">
        <v>87.9</v>
      </c>
      <c r="H9" s="22">
        <f>G9*0.6</f>
        <v>52.74</v>
      </c>
      <c r="I9" s="29">
        <f>F9+H9</f>
        <v>73.64</v>
      </c>
      <c r="J9" s="22">
        <v>4</v>
      </c>
      <c r="K9" s="14" t="s">
        <v>168</v>
      </c>
      <c r="L9" s="20"/>
    </row>
    <row r="10" spans="1:12" s="19" customFormat="1" ht="30" customHeight="1">
      <c r="A10" s="18">
        <v>8</v>
      </c>
      <c r="B10" s="18" t="s">
        <v>11</v>
      </c>
      <c r="C10" s="18">
        <v>46</v>
      </c>
      <c r="D10" s="18">
        <v>43.5</v>
      </c>
      <c r="E10" s="13">
        <f>SUM(C10:D10)</f>
        <v>89.5</v>
      </c>
      <c r="F10" s="13">
        <f>E10/2*0.4</f>
        <v>17.900000000000002</v>
      </c>
      <c r="G10" s="18">
        <v>87.8</v>
      </c>
      <c r="H10" s="22">
        <f>G10*0.6</f>
        <v>52.68</v>
      </c>
      <c r="I10" s="29">
        <f>F10+H10</f>
        <v>70.58</v>
      </c>
      <c r="J10" s="22">
        <v>5</v>
      </c>
      <c r="K10" s="48" t="s">
        <v>168</v>
      </c>
      <c r="L10" s="20"/>
    </row>
    <row r="11" spans="1:12" s="19" customFormat="1" ht="30" customHeight="1">
      <c r="A11" s="18">
        <v>5</v>
      </c>
      <c r="B11" s="18" t="s">
        <v>8</v>
      </c>
      <c r="C11" s="18">
        <v>50.5</v>
      </c>
      <c r="D11" s="18">
        <v>48</v>
      </c>
      <c r="E11" s="13">
        <f>SUM(C11:D11)</f>
        <v>98.5</v>
      </c>
      <c r="F11" s="13">
        <f>E11/2*0.4</f>
        <v>19.700000000000003</v>
      </c>
      <c r="G11" s="18">
        <v>81</v>
      </c>
      <c r="H11" s="22">
        <f>G11*0.6</f>
        <v>48.6</v>
      </c>
      <c r="I11" s="29">
        <f>F11+H11</f>
        <v>68.30000000000001</v>
      </c>
      <c r="J11" s="22"/>
      <c r="K11" s="18"/>
      <c r="L11" s="20"/>
    </row>
    <row r="12" spans="1:12" s="19" customFormat="1" ht="30" customHeight="1">
      <c r="A12" s="18">
        <v>6</v>
      </c>
      <c r="B12" s="18" t="s">
        <v>9</v>
      </c>
      <c r="C12" s="18">
        <v>45</v>
      </c>
      <c r="D12" s="18">
        <v>46</v>
      </c>
      <c r="E12" s="13">
        <f>SUM(C12:D12)</f>
        <v>91</v>
      </c>
      <c r="F12" s="13">
        <f>E12/2*0.4</f>
        <v>18.2</v>
      </c>
      <c r="G12" s="18">
        <v>79.4</v>
      </c>
      <c r="H12" s="22">
        <f>G12*0.6</f>
        <v>47.64</v>
      </c>
      <c r="I12" s="29">
        <f>F12+H12</f>
        <v>65.84</v>
      </c>
      <c r="J12" s="22"/>
      <c r="K12" s="18"/>
      <c r="L12" s="20"/>
    </row>
    <row r="13" spans="1:12" s="19" customFormat="1" ht="30" customHeight="1">
      <c r="A13" s="18">
        <v>7</v>
      </c>
      <c r="B13" s="18" t="s">
        <v>10</v>
      </c>
      <c r="C13" s="18">
        <v>56.5</v>
      </c>
      <c r="D13" s="18">
        <v>33.5</v>
      </c>
      <c r="E13" s="13">
        <f>SUM(C13:D13)</f>
        <v>90</v>
      </c>
      <c r="F13" s="13">
        <f>E13/2*0.4</f>
        <v>18</v>
      </c>
      <c r="G13" s="18">
        <v>65.4</v>
      </c>
      <c r="H13" s="22">
        <f>G13*0.6</f>
        <v>39.24</v>
      </c>
      <c r="I13" s="29">
        <f>F13+H13</f>
        <v>57.24</v>
      </c>
      <c r="J13" s="22"/>
      <c r="K13" s="49"/>
      <c r="L13" s="20"/>
    </row>
    <row r="14" spans="1:12" s="19" customFormat="1" ht="30" customHeight="1">
      <c r="A14" s="18">
        <v>9</v>
      </c>
      <c r="B14" s="18" t="s">
        <v>12</v>
      </c>
      <c r="C14" s="18">
        <v>53</v>
      </c>
      <c r="D14" s="18">
        <v>35.5</v>
      </c>
      <c r="E14" s="13">
        <f>SUM(C14:D14)</f>
        <v>88.5</v>
      </c>
      <c r="F14" s="13">
        <f>E14/2*0.4</f>
        <v>17.7</v>
      </c>
      <c r="G14" s="18">
        <v>80</v>
      </c>
      <c r="H14" s="22">
        <f>G14*0.6</f>
        <v>48</v>
      </c>
      <c r="I14" s="29">
        <f>F14+H14</f>
        <v>65.7</v>
      </c>
      <c r="J14" s="22"/>
      <c r="K14" s="18"/>
      <c r="L14" s="20"/>
    </row>
    <row r="15" spans="1:12" s="19" customFormat="1" ht="30" customHeight="1">
      <c r="A15" s="18">
        <v>10</v>
      </c>
      <c r="B15" s="18" t="s">
        <v>13</v>
      </c>
      <c r="C15" s="18">
        <v>39.5</v>
      </c>
      <c r="D15" s="18">
        <v>47</v>
      </c>
      <c r="E15" s="13">
        <f>SUM(C15:D15)</f>
        <v>86.5</v>
      </c>
      <c r="F15" s="13">
        <f>E15/2*0.4</f>
        <v>17.3</v>
      </c>
      <c r="G15" s="18">
        <v>88.4</v>
      </c>
      <c r="H15" s="22">
        <f>G15*0.6</f>
        <v>53.04</v>
      </c>
      <c r="I15" s="29">
        <f>F15+H15</f>
        <v>70.34</v>
      </c>
      <c r="J15" s="22"/>
      <c r="K15" s="18"/>
      <c r="L15" s="20"/>
    </row>
    <row r="16" spans="1:12" s="19" customFormat="1" ht="30" customHeight="1">
      <c r="A16" s="18">
        <v>11</v>
      </c>
      <c r="B16" s="18" t="s">
        <v>14</v>
      </c>
      <c r="C16" s="18">
        <v>40</v>
      </c>
      <c r="D16" s="18">
        <v>45</v>
      </c>
      <c r="E16" s="13">
        <f>SUM(C16:D16)</f>
        <v>85</v>
      </c>
      <c r="F16" s="13">
        <f>E16/2*0.4</f>
        <v>17</v>
      </c>
      <c r="G16" s="18">
        <v>72.6</v>
      </c>
      <c r="H16" s="22">
        <f>G16*0.6</f>
        <v>43.559999999999995</v>
      </c>
      <c r="I16" s="29">
        <f>F16+H16</f>
        <v>60.559999999999995</v>
      </c>
      <c r="J16" s="22"/>
      <c r="K16" s="18"/>
      <c r="L16" s="20"/>
    </row>
    <row r="17" spans="1:12" s="19" customFormat="1" ht="30" customHeight="1">
      <c r="A17" s="18">
        <v>12</v>
      </c>
      <c r="B17" s="18" t="s">
        <v>15</v>
      </c>
      <c r="C17" s="18">
        <v>39.5</v>
      </c>
      <c r="D17" s="18">
        <v>40.5</v>
      </c>
      <c r="E17" s="13">
        <f>SUM(C17:D17)</f>
        <v>80</v>
      </c>
      <c r="F17" s="13">
        <f>E17/2*0.4</f>
        <v>16</v>
      </c>
      <c r="G17" s="18">
        <v>77</v>
      </c>
      <c r="H17" s="22">
        <f>G17*0.6</f>
        <v>46.199999999999996</v>
      </c>
      <c r="I17" s="29">
        <f>F17+H17</f>
        <v>62.199999999999996</v>
      </c>
      <c r="J17" s="22"/>
      <c r="K17" s="18"/>
      <c r="L17" s="20"/>
    </row>
    <row r="18" spans="1:12" s="19" customFormat="1" ht="30" customHeight="1">
      <c r="A18" s="18">
        <v>13</v>
      </c>
      <c r="B18" s="18" t="s">
        <v>16</v>
      </c>
      <c r="C18" s="18">
        <v>37</v>
      </c>
      <c r="D18" s="18">
        <v>39.5</v>
      </c>
      <c r="E18" s="13">
        <f>SUM(C18:D18)</f>
        <v>76.5</v>
      </c>
      <c r="F18" s="13">
        <f>E18/2*0.4</f>
        <v>15.3</v>
      </c>
      <c r="G18" s="18">
        <v>83.7</v>
      </c>
      <c r="H18" s="22">
        <f>G18*0.6</f>
        <v>50.22</v>
      </c>
      <c r="I18" s="29">
        <f>F18+H18</f>
        <v>65.52</v>
      </c>
      <c r="J18" s="22"/>
      <c r="K18" s="18"/>
      <c r="L18" s="20"/>
    </row>
    <row r="19" spans="1:12" s="19" customFormat="1" ht="30" customHeight="1">
      <c r="A19" s="18">
        <v>14</v>
      </c>
      <c r="B19" s="18" t="s">
        <v>17</v>
      </c>
      <c r="C19" s="18">
        <v>32</v>
      </c>
      <c r="D19" s="18">
        <v>42.5</v>
      </c>
      <c r="E19" s="13">
        <f>SUM(C19:D19)</f>
        <v>74.5</v>
      </c>
      <c r="F19" s="13">
        <f>E19/2*0.4</f>
        <v>14.9</v>
      </c>
      <c r="G19" s="18">
        <v>88.4</v>
      </c>
      <c r="H19" s="22">
        <f>G19*0.6</f>
        <v>53.04</v>
      </c>
      <c r="I19" s="29">
        <f>F19+H19</f>
        <v>67.94</v>
      </c>
      <c r="J19" s="22"/>
      <c r="K19" s="18"/>
      <c r="L19" s="20"/>
    </row>
  </sheetData>
  <sheetProtection/>
  <autoFilter ref="A5:L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49" right="0.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16"/>
  <sheetViews>
    <sheetView zoomScale="85" zoomScaleNormal="85" workbookViewId="0" topLeftCell="A1">
      <selection activeCell="B6" sqref="B6:B7"/>
    </sheetView>
  </sheetViews>
  <sheetFormatPr defaultColWidth="9.00390625" defaultRowHeight="13.5"/>
  <cols>
    <col min="1" max="1" width="5.875" style="0" customWidth="1"/>
    <col min="2" max="2" width="7.75390625" style="0" customWidth="1"/>
    <col min="3" max="8" width="8.75390625" style="0" customWidth="1"/>
    <col min="9" max="9" width="9.00390625" style="30" customWidth="1"/>
    <col min="11" max="11" width="7.625" style="0" customWidth="1"/>
  </cols>
  <sheetData>
    <row r="1" spans="1:11" s="2" customFormat="1" ht="27" customHeight="1">
      <c r="A1" s="32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s="2" customFormat="1" ht="26.25">
      <c r="B2" s="33" t="s">
        <v>96</v>
      </c>
      <c r="C2" s="33"/>
      <c r="D2" s="33"/>
      <c r="E2" s="33"/>
      <c r="F2" s="33"/>
      <c r="G2" s="33"/>
      <c r="H2" s="33"/>
      <c r="I2" s="33"/>
      <c r="J2" s="33"/>
      <c r="K2" s="3"/>
    </row>
    <row r="3" spans="2:11" s="2" customFormat="1" ht="18.75">
      <c r="B3" s="4" t="s">
        <v>95</v>
      </c>
      <c r="C3" s="3"/>
      <c r="D3" s="3"/>
      <c r="E3" s="3"/>
      <c r="F3" s="3"/>
      <c r="G3" s="3"/>
      <c r="H3" s="3"/>
      <c r="I3" s="26"/>
      <c r="J3" s="3"/>
      <c r="K3" s="3"/>
    </row>
    <row r="4" spans="1:11" s="2" customFormat="1" ht="33" customHeight="1">
      <c r="A4" s="34" t="s">
        <v>90</v>
      </c>
      <c r="B4" s="36" t="s">
        <v>126</v>
      </c>
      <c r="C4" s="38" t="s">
        <v>161</v>
      </c>
      <c r="D4" s="39"/>
      <c r="E4" s="39"/>
      <c r="F4" s="40"/>
      <c r="G4" s="36" t="s">
        <v>162</v>
      </c>
      <c r="H4" s="36"/>
      <c r="I4" s="44" t="s">
        <v>91</v>
      </c>
      <c r="J4" s="37" t="s">
        <v>92</v>
      </c>
      <c r="K4" s="42" t="s">
        <v>93</v>
      </c>
    </row>
    <row r="5" spans="1:11" s="2" customFormat="1" ht="27.75" customHeight="1">
      <c r="A5" s="46"/>
      <c r="B5" s="37"/>
      <c r="C5" s="5" t="s">
        <v>97</v>
      </c>
      <c r="D5" s="5" t="s">
        <v>84</v>
      </c>
      <c r="E5" s="5" t="s">
        <v>133</v>
      </c>
      <c r="F5" s="6" t="s">
        <v>94</v>
      </c>
      <c r="G5" s="5" t="s">
        <v>135</v>
      </c>
      <c r="H5" s="6" t="s">
        <v>85</v>
      </c>
      <c r="I5" s="45"/>
      <c r="J5" s="41"/>
      <c r="K5" s="43"/>
    </row>
    <row r="6" spans="1:12" s="19" customFormat="1" ht="30" customHeight="1">
      <c r="A6" s="18">
        <v>1</v>
      </c>
      <c r="B6" s="18" t="s">
        <v>18</v>
      </c>
      <c r="C6" s="18">
        <v>82.5</v>
      </c>
      <c r="D6" s="18">
        <v>62.5</v>
      </c>
      <c r="E6" s="13">
        <f>SUM(C6:D6)</f>
        <v>145</v>
      </c>
      <c r="F6" s="13">
        <f>E6/2*0.4</f>
        <v>29</v>
      </c>
      <c r="G6" s="18">
        <v>88.1</v>
      </c>
      <c r="H6" s="22">
        <f>G6*0.6</f>
        <v>52.85999999999999</v>
      </c>
      <c r="I6" s="29">
        <f>F6+H6</f>
        <v>81.85999999999999</v>
      </c>
      <c r="J6" s="22">
        <v>1</v>
      </c>
      <c r="K6" s="14" t="s">
        <v>168</v>
      </c>
      <c r="L6" s="20"/>
    </row>
    <row r="7" spans="1:12" s="19" customFormat="1" ht="30" customHeight="1">
      <c r="A7" s="18">
        <v>3</v>
      </c>
      <c r="B7" s="18" t="s">
        <v>159</v>
      </c>
      <c r="C7" s="50"/>
      <c r="D7" s="23"/>
      <c r="E7" s="23">
        <v>89.5</v>
      </c>
      <c r="F7" s="13">
        <f>E7/2*0.4</f>
        <v>17.900000000000002</v>
      </c>
      <c r="G7" s="18">
        <v>81</v>
      </c>
      <c r="H7" s="22">
        <f>G7*0.6</f>
        <v>48.6</v>
      </c>
      <c r="I7" s="29">
        <f>F7+H7</f>
        <v>66.5</v>
      </c>
      <c r="J7" s="22">
        <v>2</v>
      </c>
      <c r="K7" s="48" t="s">
        <v>168</v>
      </c>
      <c r="L7" s="20"/>
    </row>
    <row r="8" spans="1:12" s="19" customFormat="1" ht="30" customHeight="1">
      <c r="A8" s="18">
        <v>2</v>
      </c>
      <c r="B8" s="18" t="s">
        <v>19</v>
      </c>
      <c r="C8" s="49">
        <v>40.5</v>
      </c>
      <c r="D8" s="18">
        <v>40.5</v>
      </c>
      <c r="E8" s="13">
        <f>SUM(C8:D8)</f>
        <v>81</v>
      </c>
      <c r="F8" s="13">
        <f>E8/2*0.4</f>
        <v>16.2</v>
      </c>
      <c r="G8" s="18">
        <v>75.6</v>
      </c>
      <c r="H8" s="22">
        <f>G8*0.6</f>
        <v>45.35999999999999</v>
      </c>
      <c r="I8" s="29">
        <f>F8+H8</f>
        <v>61.55999999999999</v>
      </c>
      <c r="J8" s="22"/>
      <c r="K8" s="49"/>
      <c r="L8" s="20"/>
    </row>
    <row r="9" spans="1:12" s="19" customFormat="1" ht="30" customHeight="1">
      <c r="A9" s="18">
        <v>4</v>
      </c>
      <c r="B9" s="18" t="s">
        <v>160</v>
      </c>
      <c r="C9" s="22"/>
      <c r="D9" s="23"/>
      <c r="E9" s="23">
        <v>80</v>
      </c>
      <c r="F9" s="13">
        <f>E9/2*0.4</f>
        <v>16</v>
      </c>
      <c r="G9" s="18">
        <v>72</v>
      </c>
      <c r="H9" s="22">
        <f>G9*0.6</f>
        <v>43.199999999999996</v>
      </c>
      <c r="I9" s="29">
        <f>F9+H9</f>
        <v>59.199999999999996</v>
      </c>
      <c r="J9" s="22"/>
      <c r="K9" s="18"/>
      <c r="L9" s="20"/>
    </row>
    <row r="10" s="21" customFormat="1" ht="14.25">
      <c r="I10" s="31"/>
    </row>
    <row r="11" s="21" customFormat="1" ht="14.25">
      <c r="I11" s="31"/>
    </row>
    <row r="12" s="21" customFormat="1" ht="14.25">
      <c r="I12" s="31"/>
    </row>
    <row r="13" s="21" customFormat="1" ht="14.25">
      <c r="I13" s="31"/>
    </row>
    <row r="14" s="21" customFormat="1" ht="14.25">
      <c r="I14" s="31"/>
    </row>
    <row r="15" s="21" customFormat="1" ht="14.25">
      <c r="I15" s="31"/>
    </row>
    <row r="16" s="21" customFormat="1" ht="14.25">
      <c r="I16" s="31"/>
    </row>
  </sheetData>
  <sheetProtection/>
  <autoFilter ref="A5:L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1" right="0.36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K20"/>
  <sheetViews>
    <sheetView zoomScale="85" zoomScaleNormal="85" zoomScalePageLayoutView="0" workbookViewId="0" topLeftCell="A1">
      <selection activeCell="B6" sqref="B6:B11"/>
    </sheetView>
  </sheetViews>
  <sheetFormatPr defaultColWidth="9.00390625" defaultRowHeight="13.5"/>
  <cols>
    <col min="1" max="1" width="4.875" style="0" customWidth="1"/>
    <col min="3" max="3" width="7.75390625" style="0" customWidth="1"/>
    <col min="4" max="8" width="8.375" style="0" customWidth="1"/>
    <col min="9" max="9" width="8.125" style="30" customWidth="1"/>
    <col min="10" max="11" width="6.875" style="0" customWidth="1"/>
  </cols>
  <sheetData>
    <row r="1" spans="1:11" s="2" customFormat="1" ht="27" customHeight="1">
      <c r="A1" s="32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s="2" customFormat="1" ht="26.25">
      <c r="B2" s="33" t="s">
        <v>98</v>
      </c>
      <c r="C2" s="33"/>
      <c r="D2" s="33"/>
      <c r="E2" s="33"/>
      <c r="F2" s="33"/>
      <c r="G2" s="33"/>
      <c r="H2" s="33"/>
      <c r="I2" s="33"/>
      <c r="J2" s="33"/>
      <c r="K2" s="3"/>
    </row>
    <row r="3" spans="2:11" s="2" customFormat="1" ht="18.75">
      <c r="B3" s="4" t="s">
        <v>157</v>
      </c>
      <c r="C3" s="3"/>
      <c r="D3" s="3"/>
      <c r="E3" s="3"/>
      <c r="F3" s="3"/>
      <c r="G3" s="3"/>
      <c r="H3" s="3"/>
      <c r="I3" s="26"/>
      <c r="J3" s="3"/>
      <c r="K3" s="3"/>
    </row>
    <row r="4" spans="1:11" s="2" customFormat="1" ht="33" customHeight="1">
      <c r="A4" s="34" t="s">
        <v>125</v>
      </c>
      <c r="B4" s="36" t="s">
        <v>126</v>
      </c>
      <c r="C4" s="38" t="s">
        <v>161</v>
      </c>
      <c r="D4" s="39"/>
      <c r="E4" s="39"/>
      <c r="F4" s="40"/>
      <c r="G4" s="36" t="s">
        <v>162</v>
      </c>
      <c r="H4" s="36"/>
      <c r="I4" s="44" t="s">
        <v>128</v>
      </c>
      <c r="J4" s="37" t="s">
        <v>129</v>
      </c>
      <c r="K4" s="42" t="s">
        <v>130</v>
      </c>
    </row>
    <row r="5" spans="1:11" s="2" customFormat="1" ht="27.75" customHeight="1">
      <c r="A5" s="35"/>
      <c r="B5" s="37"/>
      <c r="C5" s="5" t="s">
        <v>97</v>
      </c>
      <c r="D5" s="5" t="s">
        <v>84</v>
      </c>
      <c r="E5" s="5" t="s">
        <v>133</v>
      </c>
      <c r="F5" s="6" t="s">
        <v>134</v>
      </c>
      <c r="G5" s="5" t="s">
        <v>135</v>
      </c>
      <c r="H5" s="6" t="s">
        <v>85</v>
      </c>
      <c r="I5" s="45"/>
      <c r="J5" s="41"/>
      <c r="K5" s="43"/>
    </row>
    <row r="6" spans="1:11" s="12" customFormat="1" ht="27.75" customHeight="1">
      <c r="A6" s="13">
        <v>3</v>
      </c>
      <c r="B6" s="13" t="s">
        <v>22</v>
      </c>
      <c r="C6" s="10">
        <v>83.5</v>
      </c>
      <c r="D6" s="10">
        <v>72</v>
      </c>
      <c r="E6" s="13">
        <f>SUM(C6:D6)</f>
        <v>155.5</v>
      </c>
      <c r="F6" s="13">
        <f>E6/2*0.4</f>
        <v>31.1</v>
      </c>
      <c r="G6" s="13">
        <v>90.2</v>
      </c>
      <c r="H6" s="10">
        <f>G6*0.6</f>
        <v>54.12</v>
      </c>
      <c r="I6" s="27">
        <f>F6+H6</f>
        <v>85.22</v>
      </c>
      <c r="J6" s="10">
        <v>1</v>
      </c>
      <c r="K6" s="48" t="s">
        <v>168</v>
      </c>
    </row>
    <row r="7" spans="1:11" s="12" customFormat="1" ht="27.75" customHeight="1">
      <c r="A7" s="13">
        <v>6</v>
      </c>
      <c r="B7" s="13" t="s">
        <v>25</v>
      </c>
      <c r="C7" s="10">
        <v>75.5</v>
      </c>
      <c r="D7" s="10">
        <v>72</v>
      </c>
      <c r="E7" s="13">
        <f>SUM(C7:D7)</f>
        <v>147.5</v>
      </c>
      <c r="F7" s="13">
        <f>E7/2*0.4</f>
        <v>29.5</v>
      </c>
      <c r="G7" s="13">
        <v>85.2</v>
      </c>
      <c r="H7" s="10">
        <f>G7*0.6</f>
        <v>51.12</v>
      </c>
      <c r="I7" s="27">
        <f>F7+H7</f>
        <v>80.62</v>
      </c>
      <c r="J7" s="10">
        <v>2</v>
      </c>
      <c r="K7" s="14" t="s">
        <v>168</v>
      </c>
    </row>
    <row r="8" spans="1:11" s="12" customFormat="1" ht="27.75" customHeight="1">
      <c r="A8" s="13">
        <v>2</v>
      </c>
      <c r="B8" s="13" t="s">
        <v>21</v>
      </c>
      <c r="C8" s="10">
        <v>83</v>
      </c>
      <c r="D8" s="10">
        <v>73</v>
      </c>
      <c r="E8" s="13">
        <f>SUM(C8:D8)</f>
        <v>156</v>
      </c>
      <c r="F8" s="13">
        <f>E8/2*0.4</f>
        <v>31.200000000000003</v>
      </c>
      <c r="G8" s="13">
        <v>82</v>
      </c>
      <c r="H8" s="10">
        <f>G8*0.6</f>
        <v>49.199999999999996</v>
      </c>
      <c r="I8" s="27">
        <f>F8+H8</f>
        <v>80.4</v>
      </c>
      <c r="J8" s="10">
        <v>3</v>
      </c>
      <c r="K8" s="14" t="s">
        <v>168</v>
      </c>
    </row>
    <row r="9" spans="1:11" s="12" customFormat="1" ht="27.75" customHeight="1">
      <c r="A9" s="13">
        <v>10</v>
      </c>
      <c r="B9" s="13" t="s">
        <v>29</v>
      </c>
      <c r="C9" s="10">
        <v>72</v>
      </c>
      <c r="D9" s="10">
        <v>69.5</v>
      </c>
      <c r="E9" s="13">
        <f>SUM(C9:D9)</f>
        <v>141.5</v>
      </c>
      <c r="F9" s="13">
        <f>E9/2*0.4</f>
        <v>28.3</v>
      </c>
      <c r="G9" s="13">
        <v>86.7</v>
      </c>
      <c r="H9" s="10">
        <f>G9*0.6</f>
        <v>52.02</v>
      </c>
      <c r="I9" s="27">
        <f>F9+H9</f>
        <v>80.32000000000001</v>
      </c>
      <c r="J9" s="10">
        <v>4</v>
      </c>
      <c r="K9" s="48" t="s">
        <v>168</v>
      </c>
    </row>
    <row r="10" spans="1:11" s="12" customFormat="1" ht="27.75" customHeight="1">
      <c r="A10" s="13">
        <v>12</v>
      </c>
      <c r="B10" s="13" t="s">
        <v>31</v>
      </c>
      <c r="C10" s="10">
        <v>79.5</v>
      </c>
      <c r="D10" s="10">
        <v>59.5</v>
      </c>
      <c r="E10" s="13">
        <f>SUM(C10:D10)</f>
        <v>139</v>
      </c>
      <c r="F10" s="13">
        <f>E10/2*0.4</f>
        <v>27.8</v>
      </c>
      <c r="G10" s="13">
        <v>87</v>
      </c>
      <c r="H10" s="10">
        <f>G10*0.6</f>
        <v>52.199999999999996</v>
      </c>
      <c r="I10" s="27">
        <f>F10+H10</f>
        <v>80</v>
      </c>
      <c r="J10" s="10">
        <v>5</v>
      </c>
      <c r="K10" s="48" t="s">
        <v>168</v>
      </c>
    </row>
    <row r="11" spans="1:11" s="12" customFormat="1" ht="27.75" customHeight="1">
      <c r="A11" s="13">
        <v>7</v>
      </c>
      <c r="B11" s="13" t="s">
        <v>26</v>
      </c>
      <c r="C11" s="10">
        <v>76.5</v>
      </c>
      <c r="D11" s="10">
        <v>69.5</v>
      </c>
      <c r="E11" s="13">
        <f>SUM(C11:D11)</f>
        <v>146</v>
      </c>
      <c r="F11" s="13">
        <f>E11/2*0.4</f>
        <v>29.200000000000003</v>
      </c>
      <c r="G11" s="13">
        <v>82.6</v>
      </c>
      <c r="H11" s="10">
        <f>G11*0.6</f>
        <v>49.559999999999995</v>
      </c>
      <c r="I11" s="27">
        <f>F11+H11</f>
        <v>78.75999999999999</v>
      </c>
      <c r="J11" s="10">
        <v>6</v>
      </c>
      <c r="K11" s="14" t="s">
        <v>168</v>
      </c>
    </row>
    <row r="12" spans="1:11" s="12" customFormat="1" ht="27.75" customHeight="1">
      <c r="A12" s="13">
        <v>1</v>
      </c>
      <c r="B12" s="13" t="s">
        <v>20</v>
      </c>
      <c r="C12" s="10">
        <v>80.5</v>
      </c>
      <c r="D12" s="10">
        <v>78</v>
      </c>
      <c r="E12" s="13">
        <f>SUM(C12:D12)</f>
        <v>158.5</v>
      </c>
      <c r="F12" s="13">
        <f>E12/2*0.4</f>
        <v>31.700000000000003</v>
      </c>
      <c r="G12" s="13">
        <v>76</v>
      </c>
      <c r="H12" s="10">
        <f>G12*0.6</f>
        <v>45.6</v>
      </c>
      <c r="I12" s="27">
        <f>F12+H12</f>
        <v>77.30000000000001</v>
      </c>
      <c r="J12" s="10"/>
      <c r="K12" s="47"/>
    </row>
    <row r="13" spans="1:11" s="12" customFormat="1" ht="27.75" customHeight="1">
      <c r="A13" s="13">
        <v>4</v>
      </c>
      <c r="B13" s="13" t="s">
        <v>23</v>
      </c>
      <c r="C13" s="10">
        <v>87.5</v>
      </c>
      <c r="D13" s="10">
        <v>67</v>
      </c>
      <c r="E13" s="13">
        <f>SUM(C13:D13)</f>
        <v>154.5</v>
      </c>
      <c r="F13" s="13">
        <f>E13/2*0.4</f>
        <v>30.900000000000002</v>
      </c>
      <c r="G13" s="13">
        <v>72.9</v>
      </c>
      <c r="H13" s="10">
        <f>G13*0.6</f>
        <v>43.74</v>
      </c>
      <c r="I13" s="27">
        <f>F13+H13</f>
        <v>74.64</v>
      </c>
      <c r="J13" s="10"/>
      <c r="K13" s="11"/>
    </row>
    <row r="14" spans="1:11" s="12" customFormat="1" ht="27.75" customHeight="1">
      <c r="A14" s="13">
        <v>5</v>
      </c>
      <c r="B14" s="13" t="s">
        <v>24</v>
      </c>
      <c r="C14" s="10">
        <v>81</v>
      </c>
      <c r="D14" s="10">
        <v>69</v>
      </c>
      <c r="E14" s="13">
        <f>SUM(C14:D14)</f>
        <v>150</v>
      </c>
      <c r="F14" s="13">
        <f>E14/2*0.4</f>
        <v>30</v>
      </c>
      <c r="G14" s="13">
        <v>78.3</v>
      </c>
      <c r="H14" s="10">
        <f>G14*0.6</f>
        <v>46.98</v>
      </c>
      <c r="I14" s="27">
        <f>F14+H14</f>
        <v>76.97999999999999</v>
      </c>
      <c r="J14" s="10"/>
      <c r="K14" s="11"/>
    </row>
    <row r="15" spans="1:11" s="12" customFormat="1" ht="27.75" customHeight="1">
      <c r="A15" s="13">
        <v>8</v>
      </c>
      <c r="B15" s="13" t="s">
        <v>27</v>
      </c>
      <c r="C15" s="10">
        <v>74</v>
      </c>
      <c r="D15" s="10">
        <v>69.5</v>
      </c>
      <c r="E15" s="13">
        <f>SUM(C15:D15)</f>
        <v>143.5</v>
      </c>
      <c r="F15" s="13">
        <f>E15/2*0.4</f>
        <v>28.700000000000003</v>
      </c>
      <c r="G15" s="13">
        <v>77.6</v>
      </c>
      <c r="H15" s="10">
        <f>G15*0.6</f>
        <v>46.559999999999995</v>
      </c>
      <c r="I15" s="27">
        <f>F15+H15</f>
        <v>75.25999999999999</v>
      </c>
      <c r="J15" s="10"/>
      <c r="K15" s="47"/>
    </row>
    <row r="16" spans="1:11" s="12" customFormat="1" ht="27.75" customHeight="1">
      <c r="A16" s="13">
        <v>9</v>
      </c>
      <c r="B16" s="13" t="s">
        <v>28</v>
      </c>
      <c r="C16" s="10">
        <v>75</v>
      </c>
      <c r="D16" s="10">
        <v>67.5</v>
      </c>
      <c r="E16" s="13">
        <f>SUM(C16:D16)</f>
        <v>142.5</v>
      </c>
      <c r="F16" s="13">
        <f>E16/2*0.4</f>
        <v>28.5</v>
      </c>
      <c r="G16" s="13">
        <v>73.9</v>
      </c>
      <c r="H16" s="10">
        <f>G16*0.6</f>
        <v>44.34</v>
      </c>
      <c r="I16" s="27">
        <f>F16+H16</f>
        <v>72.84</v>
      </c>
      <c r="J16" s="10"/>
      <c r="K16" s="11"/>
    </row>
    <row r="17" spans="1:11" s="12" customFormat="1" ht="27.75" customHeight="1">
      <c r="A17" s="13">
        <v>11</v>
      </c>
      <c r="B17" s="13" t="s">
        <v>30</v>
      </c>
      <c r="C17" s="10">
        <v>76</v>
      </c>
      <c r="D17" s="10">
        <v>63.5</v>
      </c>
      <c r="E17" s="13">
        <f>SUM(C17:D17)</f>
        <v>139.5</v>
      </c>
      <c r="F17" s="13">
        <f>E17/2*0.4</f>
        <v>27.900000000000002</v>
      </c>
      <c r="G17" s="13">
        <v>67.8</v>
      </c>
      <c r="H17" s="10">
        <f>G17*0.6</f>
        <v>40.68</v>
      </c>
      <c r="I17" s="27">
        <f>F17+H17</f>
        <v>68.58</v>
      </c>
      <c r="J17" s="10"/>
      <c r="K17" s="47"/>
    </row>
    <row r="18" spans="1:11" s="12" customFormat="1" ht="27.75" customHeight="1">
      <c r="A18" s="13">
        <v>13</v>
      </c>
      <c r="B18" s="13" t="s">
        <v>32</v>
      </c>
      <c r="C18" s="10">
        <v>74</v>
      </c>
      <c r="D18" s="10">
        <v>64</v>
      </c>
      <c r="E18" s="13">
        <f>SUM(C18:D18)</f>
        <v>138</v>
      </c>
      <c r="F18" s="13">
        <f>E18/2*0.4</f>
        <v>27.6</v>
      </c>
      <c r="G18" s="13">
        <v>78.8</v>
      </c>
      <c r="H18" s="10">
        <f>G18*0.6</f>
        <v>47.279999999999994</v>
      </c>
      <c r="I18" s="27">
        <f>F18+H18</f>
        <v>74.88</v>
      </c>
      <c r="J18" s="10"/>
      <c r="K18" s="11"/>
    </row>
    <row r="19" spans="1:11" s="12" customFormat="1" ht="27.75" customHeight="1">
      <c r="A19" s="13">
        <v>14</v>
      </c>
      <c r="B19" s="13" t="s">
        <v>33</v>
      </c>
      <c r="C19" s="10">
        <v>66</v>
      </c>
      <c r="D19" s="10">
        <v>66</v>
      </c>
      <c r="E19" s="13">
        <f>SUM(C19:D19)</f>
        <v>132</v>
      </c>
      <c r="F19" s="13">
        <f>E19/2*0.4</f>
        <v>26.400000000000002</v>
      </c>
      <c r="G19" s="13">
        <v>74.8</v>
      </c>
      <c r="H19" s="10">
        <f>G19*0.6</f>
        <v>44.879999999999995</v>
      </c>
      <c r="I19" s="27">
        <f>F19+H19</f>
        <v>71.28</v>
      </c>
      <c r="J19" s="10"/>
      <c r="K19" s="11"/>
    </row>
    <row r="20" spans="1:11" s="12" customFormat="1" ht="27.75" customHeight="1">
      <c r="A20" s="13">
        <v>15</v>
      </c>
      <c r="B20" s="13" t="s">
        <v>34</v>
      </c>
      <c r="C20" s="10">
        <v>58</v>
      </c>
      <c r="D20" s="10">
        <v>69.5</v>
      </c>
      <c r="E20" s="13">
        <f>SUM(C20:D20)</f>
        <v>127.5</v>
      </c>
      <c r="F20" s="13">
        <f>E20/2*0.4</f>
        <v>25.5</v>
      </c>
      <c r="G20" s="13">
        <v>71.8</v>
      </c>
      <c r="H20" s="10">
        <f>G20*0.6</f>
        <v>43.08</v>
      </c>
      <c r="I20" s="27">
        <f>F20+H20</f>
        <v>68.58</v>
      </c>
      <c r="J20" s="10"/>
      <c r="K20" s="11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K11"/>
  <sheetViews>
    <sheetView workbookViewId="0" topLeftCell="A1">
      <selection activeCell="B6" sqref="B6:B7"/>
    </sheetView>
  </sheetViews>
  <sheetFormatPr defaultColWidth="9.00390625" defaultRowHeight="13.5"/>
  <cols>
    <col min="1" max="1" width="4.875" style="0" customWidth="1"/>
    <col min="3" max="3" width="7.75390625" style="0" customWidth="1"/>
    <col min="4" max="8" width="8.375" style="0" customWidth="1"/>
    <col min="9" max="9" width="7.125" style="30" customWidth="1"/>
    <col min="10" max="11" width="6.625" style="0" customWidth="1"/>
  </cols>
  <sheetData>
    <row r="1" spans="1:11" s="2" customFormat="1" ht="27" customHeight="1">
      <c r="A1" s="32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s="2" customFormat="1" ht="26.25">
      <c r="B2" s="33" t="s">
        <v>96</v>
      </c>
      <c r="C2" s="33"/>
      <c r="D2" s="33"/>
      <c r="E2" s="33"/>
      <c r="F2" s="33"/>
      <c r="G2" s="33"/>
      <c r="H2" s="33"/>
      <c r="I2" s="33"/>
      <c r="J2" s="33"/>
      <c r="K2" s="3"/>
    </row>
    <row r="3" spans="2:11" s="2" customFormat="1" ht="18.75">
      <c r="B3" s="4" t="s">
        <v>158</v>
      </c>
      <c r="C3" s="3"/>
      <c r="D3" s="3"/>
      <c r="E3" s="3"/>
      <c r="F3" s="3"/>
      <c r="G3" s="3"/>
      <c r="H3" s="3"/>
      <c r="I3" s="26"/>
      <c r="J3" s="3"/>
      <c r="K3" s="3"/>
    </row>
    <row r="4" spans="1:11" s="2" customFormat="1" ht="33" customHeight="1">
      <c r="A4" s="34" t="s">
        <v>90</v>
      </c>
      <c r="B4" s="36" t="s">
        <v>126</v>
      </c>
      <c r="C4" s="38" t="s">
        <v>161</v>
      </c>
      <c r="D4" s="39"/>
      <c r="E4" s="39"/>
      <c r="F4" s="40"/>
      <c r="G4" s="36" t="s">
        <v>162</v>
      </c>
      <c r="H4" s="36"/>
      <c r="I4" s="44" t="s">
        <v>91</v>
      </c>
      <c r="J4" s="37" t="s">
        <v>92</v>
      </c>
      <c r="K4" s="42" t="s">
        <v>93</v>
      </c>
    </row>
    <row r="5" spans="1:11" s="2" customFormat="1" ht="27.75" customHeight="1">
      <c r="A5" s="35"/>
      <c r="B5" s="37"/>
      <c r="C5" s="5" t="s">
        <v>97</v>
      </c>
      <c r="D5" s="5" t="s">
        <v>84</v>
      </c>
      <c r="E5" s="5" t="s">
        <v>133</v>
      </c>
      <c r="F5" s="6" t="s">
        <v>94</v>
      </c>
      <c r="G5" s="5" t="s">
        <v>135</v>
      </c>
      <c r="H5" s="6" t="s">
        <v>85</v>
      </c>
      <c r="I5" s="45"/>
      <c r="J5" s="41"/>
      <c r="K5" s="43"/>
    </row>
    <row r="6" spans="1:11" s="12" customFormat="1" ht="31.5" customHeight="1">
      <c r="A6" s="13">
        <v>4</v>
      </c>
      <c r="B6" s="13" t="s">
        <v>38</v>
      </c>
      <c r="C6" s="10">
        <v>68.5</v>
      </c>
      <c r="D6" s="10">
        <v>64</v>
      </c>
      <c r="E6" s="13">
        <f>SUM(C6:D6)</f>
        <v>132.5</v>
      </c>
      <c r="F6" s="13">
        <f>E6/2*0.4</f>
        <v>26.5</v>
      </c>
      <c r="G6" s="13">
        <v>86.8</v>
      </c>
      <c r="H6" s="10">
        <f>G6*0.6</f>
        <v>52.08</v>
      </c>
      <c r="I6" s="27">
        <f>F6+H6</f>
        <v>78.58</v>
      </c>
      <c r="J6" s="10">
        <v>1</v>
      </c>
      <c r="K6" s="48" t="s">
        <v>168</v>
      </c>
    </row>
    <row r="7" spans="1:11" s="12" customFormat="1" ht="31.5" customHeight="1">
      <c r="A7" s="13">
        <v>6</v>
      </c>
      <c r="B7" s="13" t="s">
        <v>40</v>
      </c>
      <c r="C7" s="10">
        <v>65</v>
      </c>
      <c r="D7" s="10">
        <v>55.5</v>
      </c>
      <c r="E7" s="13">
        <f>SUM(C7:D7)</f>
        <v>120.5</v>
      </c>
      <c r="F7" s="13">
        <f>E7/2*0.4</f>
        <v>24.1</v>
      </c>
      <c r="G7" s="13">
        <v>90.6</v>
      </c>
      <c r="H7" s="10">
        <f>G7*0.6</f>
        <v>54.35999999999999</v>
      </c>
      <c r="I7" s="27">
        <f>F7+H7</f>
        <v>78.46</v>
      </c>
      <c r="J7" s="10">
        <v>2</v>
      </c>
      <c r="K7" s="48" t="s">
        <v>168</v>
      </c>
    </row>
    <row r="8" spans="1:11" s="12" customFormat="1" ht="31.5" customHeight="1">
      <c r="A8" s="13">
        <v>1</v>
      </c>
      <c r="B8" s="13" t="s">
        <v>35</v>
      </c>
      <c r="C8" s="10">
        <v>84</v>
      </c>
      <c r="D8" s="10">
        <v>66.5</v>
      </c>
      <c r="E8" s="13">
        <f>SUM(C8:D8)</f>
        <v>150.5</v>
      </c>
      <c r="F8" s="13">
        <f>E8/2*0.4</f>
        <v>30.1</v>
      </c>
      <c r="G8" s="13">
        <v>77.8</v>
      </c>
      <c r="H8" s="10">
        <f>G8*0.6</f>
        <v>46.68</v>
      </c>
      <c r="I8" s="27">
        <f>F8+H8</f>
        <v>76.78</v>
      </c>
      <c r="J8" s="10"/>
      <c r="K8" s="11"/>
    </row>
    <row r="9" spans="1:11" s="12" customFormat="1" ht="31.5" customHeight="1">
      <c r="A9" s="13">
        <v>2</v>
      </c>
      <c r="B9" s="13" t="s">
        <v>36</v>
      </c>
      <c r="C9" s="10">
        <v>68</v>
      </c>
      <c r="D9" s="10">
        <v>76.5</v>
      </c>
      <c r="E9" s="13">
        <f>SUM(C9:D9)</f>
        <v>144.5</v>
      </c>
      <c r="F9" s="13">
        <f>E9/2*0.4</f>
        <v>28.900000000000002</v>
      </c>
      <c r="G9" s="13">
        <v>78.2</v>
      </c>
      <c r="H9" s="10">
        <f>G9*0.6</f>
        <v>46.92</v>
      </c>
      <c r="I9" s="27">
        <f>F9+H9</f>
        <v>75.82000000000001</v>
      </c>
      <c r="J9" s="10"/>
      <c r="K9" s="47"/>
    </row>
    <row r="10" spans="1:11" s="12" customFormat="1" ht="31.5" customHeight="1">
      <c r="A10" s="13">
        <v>3</v>
      </c>
      <c r="B10" s="13" t="s">
        <v>37</v>
      </c>
      <c r="C10" s="10">
        <v>63</v>
      </c>
      <c r="D10" s="10">
        <v>75</v>
      </c>
      <c r="E10" s="13">
        <f>SUM(C10:D10)</f>
        <v>138</v>
      </c>
      <c r="F10" s="13">
        <f>E10/2*0.4</f>
        <v>27.6</v>
      </c>
      <c r="G10" s="13">
        <v>67.4</v>
      </c>
      <c r="H10" s="10">
        <f>G10*0.6</f>
        <v>40.440000000000005</v>
      </c>
      <c r="I10" s="27">
        <f>F10+H10</f>
        <v>68.04</v>
      </c>
      <c r="J10" s="10"/>
      <c r="K10" s="11"/>
    </row>
    <row r="11" spans="1:11" s="12" customFormat="1" ht="31.5" customHeight="1">
      <c r="A11" s="13">
        <v>5</v>
      </c>
      <c r="B11" s="13" t="s">
        <v>39</v>
      </c>
      <c r="C11" s="10">
        <v>67</v>
      </c>
      <c r="D11" s="10">
        <v>62.5</v>
      </c>
      <c r="E11" s="13">
        <f>SUM(C11:D11)</f>
        <v>129.5</v>
      </c>
      <c r="F11" s="13">
        <f>E11/2*0.4</f>
        <v>25.900000000000002</v>
      </c>
      <c r="G11" s="13">
        <v>72</v>
      </c>
      <c r="H11" s="10">
        <f>G11*0.6</f>
        <v>43.199999999999996</v>
      </c>
      <c r="I11" s="27">
        <f>F11+H11</f>
        <v>69.1</v>
      </c>
      <c r="J11" s="10"/>
      <c r="K11" s="47"/>
    </row>
  </sheetData>
  <sheetProtection/>
  <autoFilter ref="A5:K5"/>
  <mergeCells count="9">
    <mergeCell ref="A1:K1"/>
    <mergeCell ref="B2:J2"/>
    <mergeCell ref="A4:A5"/>
    <mergeCell ref="B4:B5"/>
    <mergeCell ref="C4:F4"/>
    <mergeCell ref="G4:H4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人事股</dc:creator>
  <cp:keywords/>
  <dc:description/>
  <cp:lastModifiedBy>Anonymous</cp:lastModifiedBy>
  <cp:lastPrinted>2020-08-22T13:26:26Z</cp:lastPrinted>
  <dcterms:created xsi:type="dcterms:W3CDTF">2020-08-12T00:19:00Z</dcterms:created>
  <dcterms:modified xsi:type="dcterms:W3CDTF">2020-08-23T02:04:08Z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